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tabRatio="92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CW102" i="11" l="1"/>
  <c r="DB102" i="11"/>
  <c r="CR102" i="11"/>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O38" i="9"/>
  <c r="BW38" i="9"/>
  <c r="BE38" i="9"/>
  <c r="AM38" i="9"/>
  <c r="U38" i="9"/>
  <c r="CO37" i="9"/>
  <c r="BW37" i="9"/>
  <c r="BE37" i="9"/>
  <c r="AM37" i="9"/>
  <c r="CO36" i="9"/>
  <c r="BW36" i="9"/>
  <c r="BE36" i="9"/>
  <c r="AM36" i="9"/>
  <c r="CO35" i="9"/>
  <c r="BW35" i="9"/>
  <c r="CO34" i="9"/>
  <c r="BW34" i="9"/>
  <c r="C34" i="9"/>
  <c r="C35" i="9" l="1"/>
  <c r="C36" i="9" s="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c r="BE35" i="9" s="1"/>
</calcChain>
</file>

<file path=xl/sharedStrings.xml><?xml version="1.0" encoding="utf-8"?>
<sst xmlns="http://schemas.openxmlformats.org/spreadsheetml/2006/main" count="1033" uniqueCount="559">
  <si>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</si>
  <si>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</si>
  <si>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</si>
  <si>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</si>
  <si>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</si>
  <si>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</si>
  <si>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</si>
  <si>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</si>
  <si>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</si>
  <si>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</si>
  <si>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</si>
  <si>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</si>
  <si>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</si>
  <si>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</si>
  <si>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</si>
  <si>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</si>
  <si>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</si>
  <si>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</si>
  <si>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</si>
  <si>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</si>
  <si>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</si>
  <si>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</si>
  <si>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</si>
  <si>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</si>
  <si>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</si>
  <si>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</si>
  <si>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</si>
  <si>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</si>
  <si>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</si>
  <si>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</si>
  <si>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</si>
  <si>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</si>
  <si>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</si>
  <si>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</si>
  <si>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</si>
  <si>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</si>
  <si>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</si>
  <si>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</si>
  <si>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</si>
  <si>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</si>
  <si>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</si>
  <si>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</si>
  <si>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</si>
  <si>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</si>
  <si>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</si>
  <si>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</si>
  <si>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</si>
  <si>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</si>
  <si>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</si>
  <si>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</si>
  <si>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</si>
  <si>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</si>
  <si>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</si>
  <si>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</si>
  <si>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</si>
  <si>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</si>
  <si>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</si>
  <si>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</si>
  <si>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</si>
  <si>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</si>
  <si>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</si>
  <si>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</si>
  <si>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</si>
  <si>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</si>
  <si>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</si>
  <si>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</si>
  <si>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</si>
  <si>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</si>
  <si>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</si>
  <si>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</si>
  <si>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</si>
  <si>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</si>
  <si>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</si>
  <si>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</si>
  <si>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</si>
  <si>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</si>
  <si>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</si>
  <si>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</si>
  <si>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</si>
  <si>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</si>
  <si>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</si>
  <si>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</si>
  <si>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明石市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</si>
  <si>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</si>
  <si>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</si>
  <si>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</si>
  <si>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</si>
  <si>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</si>
  <si>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</si>
  <si>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</si>
  <si>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</si>
  <si>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</si>
  <si>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</si>
  <si>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</si>
  <si>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</si>
  <si>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</si>
  <si>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</si>
  <si>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</si>
  <si>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</si>
  <si>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</si>
  <si>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</si>
  <si>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</si>
  <si>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</si>
  <si>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</si>
  <si>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</si>
  <si>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</si>
  <si>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</si>
  <si>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</si>
  <si>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</si>
  <si>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</si>
  <si>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</si>
  <si>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</si>
  <si>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</si>
  <si>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</si>
  <si>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</si>
  <si>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</si>
  <si>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</si>
  <si>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</si>
  <si>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</si>
  <si>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</si>
  <si>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</si>
  <si>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</si>
  <si>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</si>
  <si>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</si>
  <si>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</si>
  <si>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</si>
  <si>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</si>
  <si>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</si>
  <si>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</si>
  <si>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</si>
  <si>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</si>
  <si>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</si>
  <si>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</si>
  <si>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</si>
  <si>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</si>
  <si>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</si>
  <si>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</si>
  <si>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</si>
  <si>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</si>
  <si>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</si>
  <si>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</si>
  <si>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</si>
  <si>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</si>
  <si>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</si>
  <si>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</si>
  <si>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</si>
  <si>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</si>
  <si>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</si>
  <si>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</si>
  <si>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</si>
  <si>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</si>
  <si>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</si>
  <si>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</si>
  <si>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</si>
  <si>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</si>
  <si>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</si>
  <si>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</si>
  <si>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</si>
  <si>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</si>
  <si>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</si>
  <si>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</si>
  <si>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</si>
  <si>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</si>
  <si>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</si>
  <si>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</si>
  <si>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</si>
  <si>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</si>
  <si>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</si>
  <si>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</si>
  <si>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</si>
  <si>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</si>
  <si>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</si>
  <si>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</si>
  <si>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</si>
  <si>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</si>
  <si>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</si>
  <si>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</si>
  <si>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</si>
  <si>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</si>
  <si>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</si>
  <si>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</si>
  <si>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</si>
  <si>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</si>
  <si>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</si>
  <si>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</si>
  <si>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</si>
  <si>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</si>
  <si>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</si>
  <si>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</si>
  <si>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</si>
  <si>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</si>
  <si>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</si>
  <si>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</si>
  <si>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</si>
  <si>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兵庫県明石市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</si>
  <si>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</si>
  <si>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</si>
  <si>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</si>
  <si>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</si>
  <si>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</si>
  <si>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</si>
  <si>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</si>
  <si>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</si>
  <si>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</si>
  <si>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</si>
  <si>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</si>
  <si>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</si>
  <si>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</si>
  <si>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</si>
  <si>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</si>
  <si>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</si>
  <si>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</si>
  <si>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</si>
  <si>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</si>
  <si>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</si>
  <si>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</si>
  <si>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</si>
  <si>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</si>
  <si>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</si>
  <si>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</si>
  <si>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</si>
  <si>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</si>
  <si>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</si>
  <si>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</si>
  <si>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</si>
  <si>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</si>
  <si>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</si>
  <si>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</si>
  <si>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</si>
  <si>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</si>
  <si>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</si>
  <si>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</si>
  <si>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</si>
  <si>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</si>
  <si>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</si>
  <si>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</si>
  <si>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</si>
  <si>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</si>
  <si>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</si>
  <si>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</si>
  <si>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</si>
  <si>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</si>
  <si>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</si>
  <si>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</si>
  <si>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</si>
  <si>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</si>
  <si>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</si>
  <si>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</si>
  <si>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</si>
  <si>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</si>
  <si>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</si>
  <si>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</si>
  <si>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</si>
  <si>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</si>
  <si>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</si>
  <si>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</si>
  <si>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</si>
  <si>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</si>
  <si>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</si>
  <si>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</si>
  <si>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</si>
  <si>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</si>
  <si>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</si>
  <si>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</si>
  <si>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</si>
  <si>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</si>
  <si>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</si>
  <si>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</si>
  <si>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</si>
  <si>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</si>
  <si>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</si>
  <si>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</si>
  <si>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</si>
  <si>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</si>
  <si>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</si>
  <si>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</si>
  <si>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</si>
  <si>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</si>
  <si>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</si>
  <si>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</si>
  <si>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</si>
  <si>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</si>
  <si>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</si>
  <si>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</si>
  <si>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</si>
  <si>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</si>
  <si>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</si>
  <si>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</si>
  <si>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</si>
  <si>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</si>
  <si>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</si>
  <si>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</si>
  <si>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</si>
  <si>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</si>
  <si>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</si>
  <si>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</si>
  <si>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</si>
  <si>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</si>
  <si>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</si>
  <si>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</si>
  <si>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</si>
  <si>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</si>
  <si>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</si>
  <si>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</si>
  <si>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</si>
  <si>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</si>
  <si>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</si>
  <si>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</si>
  <si>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</si>
  <si>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</si>
  <si>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</si>
  <si>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</si>
  <si>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</si>
  <si>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</si>
  <si>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</si>
  <si>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</si>
  <si>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</si>
  <si>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</si>
  <si>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</si>
  <si>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</si>
  <si>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</si>
  <si>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</si>
  <si>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</si>
  <si>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</si>
  <si>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</si>
  <si>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</si>
  <si>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</si>
  <si>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</si>
  <si>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</si>
  <si>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</si>
  <si>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</si>
  <si>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</si>
  <si>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</si>
  <si>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</si>
  <si>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</si>
  <si>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</si>
  <si>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</si>
  <si>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</si>
  <si>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</si>
  <si>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</si>
  <si>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</si>
  <si>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</si>
  <si>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兵庫県明石市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</si>
  <si>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</si>
  <si>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</si>
  <si>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</si>
  <si>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</si>
  <si>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</si>
  <si>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</si>
  <si>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</si>
  <si>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</si>
  <si>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</si>
  <si>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</si>
  <si>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</si>
  <si>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</si>
  <si>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</si>
  <si>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</si>
  <si>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</si>
  <si>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</si>
  <si>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</si>
  <si>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</si>
  <si>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</si>
  <si>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</si>
  <si>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葬祭事業特別会計</t>
    <phoneticPr fontId="5"/>
  </si>
  <si>
    <t>公共用地取得事業特別会計</t>
    <phoneticPr fontId="5"/>
  </si>
  <si>
    <t>石ヶ谷墓園整備事業特別会計</t>
    <phoneticPr fontId="5"/>
  </si>
  <si>
    <t>土地区画整理事業清算金特別会計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</si>
  <si>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</si>
  <si>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</si>
  <si>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</si>
  <si>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</si>
  <si>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</si>
  <si>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</si>
  <si>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</si>
  <si>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</si>
  <si>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</si>
  <si>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</si>
  <si>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</si>
  <si>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</si>
  <si>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</si>
  <si>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</si>
  <si>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</si>
  <si>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農業共済事業特別会計</t>
    <phoneticPr fontId="5"/>
  </si>
  <si>
    <t>介護保険事業特別会計</t>
    <phoneticPr fontId="5"/>
  </si>
  <si>
    <t>後期高齢者医療事業特別会計</t>
    <phoneticPr fontId="5"/>
  </si>
  <si>
    <t>水道事業会計</t>
    <phoneticPr fontId="5"/>
  </si>
  <si>
    <t>法適用企業</t>
    <phoneticPr fontId="5"/>
  </si>
  <si>
    <t>大蔵海岸整備事業会計</t>
    <phoneticPr fontId="5"/>
  </si>
  <si>
    <t>下水道事業特別会計</t>
    <phoneticPr fontId="5"/>
  </si>
  <si>
    <t>法非適用企業</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</si>
  <si>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</si>
  <si>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</si>
  <si>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</si>
  <si>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</si>
  <si>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</si>
  <si>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</si>
  <si>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</si>
  <si>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</si>
  <si>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</si>
  <si>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</si>
  <si>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</si>
  <si>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</si>
  <si>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</si>
  <si>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</si>
  <si>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</si>
  <si>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</si>
  <si>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</si>
  <si>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</si>
  <si>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</si>
  <si>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</si>
  <si>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</si>
  <si>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</si>
  <si>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</si>
  <si>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</si>
  <si>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</si>
  <si>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</si>
  <si>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</si>
  <si>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</si>
  <si>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</si>
  <si>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</si>
  <si>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</si>
  <si>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</si>
  <si>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</si>
  <si>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</si>
  <si>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</si>
  <si>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</si>
  <si>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</si>
  <si>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</si>
  <si>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</si>
  <si>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</si>
  <si>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</si>
  <si>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</si>
  <si>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</si>
  <si>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</si>
  <si>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</si>
  <si>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</si>
  <si>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</si>
  <si>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</si>
  <si>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</si>
  <si>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</si>
  <si>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</si>
  <si>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</si>
  <si>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</si>
  <si>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</si>
  <si>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</si>
  <si>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</si>
  <si>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</si>
  <si>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</si>
  <si>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</si>
  <si>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</si>
  <si>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</si>
  <si>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</si>
  <si>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</si>
  <si>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</si>
  <si>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</si>
  <si>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</si>
  <si>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</si>
  <si>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</si>
  <si>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</si>
  <si>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</si>
  <si>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</si>
  <si>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</si>
  <si>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</si>
  <si>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</si>
  <si>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</si>
  <si>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</si>
  <si>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</si>
  <si>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</si>
  <si>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</si>
  <si>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</si>
  <si>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</si>
  <si>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</si>
  <si>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</si>
  <si>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</si>
  <si>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</si>
  <si>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</si>
  <si>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</si>
  <si>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</si>
  <si>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</si>
  <si>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</si>
  <si>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</si>
  <si>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</si>
  <si>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</si>
  <si>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</si>
  <si>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</si>
  <si>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</si>
  <si>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</si>
  <si>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</si>
  <si>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</si>
  <si>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</si>
  <si>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</si>
  <si>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</si>
  <si>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</si>
  <si>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</si>
  <si>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</si>
  <si>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</si>
  <si>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</si>
  <si>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</si>
  <si>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</si>
  <si>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</si>
  <si>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</si>
  <si>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</si>
  <si>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</si>
  <si>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</si>
  <si>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</si>
  <si>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</si>
  <si>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</si>
  <si>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</si>
  <si>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</si>
  <si>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</si>
  <si>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</si>
  <si>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</si>
  <si>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</si>
  <si>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</si>
  <si>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</si>
  <si>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</si>
  <si>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</si>
  <si>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</si>
  <si>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</si>
  <si>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</si>
  <si>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</si>
  <si>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</si>
  <si>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</si>
  <si>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</si>
  <si>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0.28</t>
  </si>
  <si>
    <t>▲ 0.48</t>
  </si>
  <si>
    <t>水道事業会計</t>
  </si>
  <si>
    <t>国民健康保険事業特別会計</t>
  </si>
  <si>
    <t>一般会計</t>
  </si>
  <si>
    <t>下水道事業特別会計</t>
  </si>
  <si>
    <t>石ヶ谷墓園整備事業特別会計</t>
  </si>
  <si>
    <t>介護保険事業特別会計</t>
  </si>
  <si>
    <t>後期高齢者医療事業特別会計</t>
  </si>
  <si>
    <t>地方卸売市場事業特別会計</t>
  </si>
  <si>
    <t>その他会計（赤字）</t>
  </si>
  <si>
    <t>▲ 0.00</t>
  </si>
  <si>
    <t>その他会計（黒字）</t>
  </si>
  <si>
    <t>-</t>
    <phoneticPr fontId="2"/>
  </si>
  <si>
    <t>-</t>
    <phoneticPr fontId="2"/>
  </si>
  <si>
    <t>-</t>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</si>
  <si>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</si>
  <si>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</si>
  <si>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明石市産業振興財団</t>
    <rPh sb="0" eb="3">
      <t>アカシシ</t>
    </rPh>
    <rPh sb="3" eb="5">
      <t>サンギョウ</t>
    </rPh>
    <rPh sb="5" eb="7">
      <t>シンコウ</t>
    </rPh>
    <rPh sb="7" eb="9">
      <t>ザイダン</t>
    </rPh>
    <phoneticPr fontId="2"/>
  </si>
  <si>
    <t>明石地域振興開発</t>
    <rPh sb="0" eb="2">
      <t>アカシ</t>
    </rPh>
    <rPh sb="2" eb="4">
      <t>チイキ</t>
    </rPh>
    <rPh sb="4" eb="6">
      <t>シンコウ</t>
    </rPh>
    <rPh sb="6" eb="8">
      <t>カイハツ</t>
    </rPh>
    <phoneticPr fontId="2"/>
  </si>
  <si>
    <t>明石市立市民病院</t>
    <rPh sb="0" eb="4">
      <t>アカシシリツ</t>
    </rPh>
    <rPh sb="4" eb="6">
      <t>シミン</t>
    </rPh>
    <rPh sb="6" eb="8">
      <t>ビョウイン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</si>
  <si>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</si>
  <si>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</si>
  <si>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</si>
  <si>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</si>
  <si>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</si>
  <si>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</si>
  <si>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</si>
  <si>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</si>
  <si>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</si>
  <si>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</si>
  <si>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</si>
  <si>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</si>
  <si>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</si>
  <si>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実質公債費比率は、近年投資事業を抑制してきたことから、既発債に係る元利償還金の減少等により、類似団体平均を下回り良好な状態にある。
一方、将来負担比率は、公営企業債等繰入見込額や退職手当負担見込額の減少等により、近年は改善傾向にあるものの、類似団体平均と比較して高い比率で推移している。
今後は、明石駅前南地区市街地再開発事業や中学校給食導入などの地方債の発行に伴い、これまでのような両比率の低下傾向が停滞する可能性もあることから、引き続き、事業の適切な取捨選択を進めるとともに、地方債残高の適正管理に取り組む。</t>
    <rPh sb="0" eb="2">
      <t>ジッシツ</t>
    </rPh>
    <rPh sb="2" eb="5">
      <t>コウサイヒ</t>
    </rPh>
    <rPh sb="5" eb="7">
      <t>ヒリツ</t>
    </rPh>
    <rPh sb="9" eb="11">
      <t>キンネン</t>
    </rPh>
    <rPh sb="11" eb="13">
      <t>トウシ</t>
    </rPh>
    <rPh sb="13" eb="15">
      <t>ジギョウ</t>
    </rPh>
    <rPh sb="16" eb="18">
      <t>ヨクセイ</t>
    </rPh>
    <rPh sb="27" eb="29">
      <t>キハツ</t>
    </rPh>
    <rPh sb="29" eb="30">
      <t>サイ</t>
    </rPh>
    <rPh sb="31" eb="32">
      <t>カカ</t>
    </rPh>
    <rPh sb="33" eb="35">
      <t>ガンリ</t>
    </rPh>
    <rPh sb="35" eb="38">
      <t>ショウカンキン</t>
    </rPh>
    <rPh sb="39" eb="41">
      <t>ゲンショウ</t>
    </rPh>
    <rPh sb="41" eb="42">
      <t>トウ</t>
    </rPh>
    <rPh sb="46" eb="48">
      <t>ルイジ</t>
    </rPh>
    <rPh sb="48" eb="50">
      <t>ダンタイ</t>
    </rPh>
    <rPh sb="50" eb="52">
      <t>ヘイキン</t>
    </rPh>
    <rPh sb="53" eb="55">
      <t>シタマワ</t>
    </rPh>
    <rPh sb="56" eb="58">
      <t>リョウコウ</t>
    </rPh>
    <rPh sb="59" eb="61">
      <t>ジョウタイ</t>
    </rPh>
    <rPh sb="66" eb="68">
      <t>イッポウ</t>
    </rPh>
    <rPh sb="69" eb="71">
      <t>ショウライ</t>
    </rPh>
    <rPh sb="71" eb="73">
      <t>フタン</t>
    </rPh>
    <rPh sb="73" eb="75">
      <t>ヒリツ</t>
    </rPh>
    <rPh sb="77" eb="79">
      <t>コウエイ</t>
    </rPh>
    <rPh sb="79" eb="81">
      <t>キギョウ</t>
    </rPh>
    <rPh sb="81" eb="82">
      <t>サイ</t>
    </rPh>
    <rPh sb="82" eb="83">
      <t>トウ</t>
    </rPh>
    <rPh sb="83" eb="85">
      <t>クリイレ</t>
    </rPh>
    <rPh sb="85" eb="87">
      <t>ミコミ</t>
    </rPh>
    <rPh sb="87" eb="88">
      <t>ガク</t>
    </rPh>
    <rPh sb="89" eb="91">
      <t>タイショク</t>
    </rPh>
    <rPh sb="91" eb="93">
      <t>テアテ</t>
    </rPh>
    <rPh sb="93" eb="95">
      <t>フタン</t>
    </rPh>
    <rPh sb="95" eb="97">
      <t>ミコ</t>
    </rPh>
    <rPh sb="97" eb="98">
      <t>ガク</t>
    </rPh>
    <rPh sb="99" eb="101">
      <t>ゲンショウ</t>
    </rPh>
    <rPh sb="101" eb="102">
      <t>トウ</t>
    </rPh>
    <rPh sb="106" eb="108">
      <t>キンネン</t>
    </rPh>
    <rPh sb="109" eb="111">
      <t>カイゼン</t>
    </rPh>
    <rPh sb="111" eb="113">
      <t>ケイコウ</t>
    </rPh>
    <rPh sb="120" eb="122">
      <t>ルイジ</t>
    </rPh>
    <rPh sb="122" eb="124">
      <t>ダンタイ</t>
    </rPh>
    <rPh sb="124" eb="126">
      <t>ヘイキン</t>
    </rPh>
    <rPh sb="127" eb="129">
      <t>ヒカク</t>
    </rPh>
    <rPh sb="131" eb="132">
      <t>タカ</t>
    </rPh>
    <rPh sb="133" eb="135">
      <t>ヒリツ</t>
    </rPh>
    <rPh sb="136" eb="138">
      <t>スイイ</t>
    </rPh>
    <rPh sb="144" eb="146">
      <t>コンゴ</t>
    </rPh>
    <rPh sb="148" eb="150">
      <t>アカシ</t>
    </rPh>
    <rPh sb="150" eb="152">
      <t>エキマエ</t>
    </rPh>
    <rPh sb="152" eb="153">
      <t>ミナミ</t>
    </rPh>
    <rPh sb="153" eb="155">
      <t>チク</t>
    </rPh>
    <rPh sb="155" eb="158">
      <t>シガイチ</t>
    </rPh>
    <rPh sb="158" eb="161">
      <t>サイカイハツ</t>
    </rPh>
    <rPh sb="161" eb="163">
      <t>ジギョウ</t>
    </rPh>
    <rPh sb="164" eb="167">
      <t>チュウガッコウ</t>
    </rPh>
    <rPh sb="167" eb="169">
      <t>キュウショク</t>
    </rPh>
    <rPh sb="169" eb="171">
      <t>ドウニュウ</t>
    </rPh>
    <rPh sb="174" eb="177">
      <t>チホウサイ</t>
    </rPh>
    <rPh sb="178" eb="180">
      <t>ハッコウ</t>
    </rPh>
    <rPh sb="181" eb="182">
      <t>トモナ</t>
    </rPh>
    <rPh sb="192" eb="193">
      <t>リョウ</t>
    </rPh>
    <rPh sb="193" eb="195">
      <t>ヒリツ</t>
    </rPh>
    <rPh sb="196" eb="198">
      <t>テイカ</t>
    </rPh>
    <rPh sb="198" eb="200">
      <t>ケイコウ</t>
    </rPh>
    <rPh sb="201" eb="203">
      <t>テイタイ</t>
    </rPh>
    <rPh sb="205" eb="208">
      <t>カノウセイ</t>
    </rPh>
    <rPh sb="216" eb="217">
      <t>ヒ</t>
    </rPh>
    <rPh sb="218" eb="219">
      <t>ツヅ</t>
    </rPh>
    <rPh sb="221" eb="223">
      <t>ジギョウ</t>
    </rPh>
    <rPh sb="224" eb="226">
      <t>テキセツ</t>
    </rPh>
    <rPh sb="227" eb="229">
      <t>シュシャ</t>
    </rPh>
    <rPh sb="229" eb="231">
      <t>センタク</t>
    </rPh>
    <rPh sb="232" eb="233">
      <t>スス</t>
    </rPh>
    <rPh sb="240" eb="243">
      <t>チホウサイ</t>
    </rPh>
    <rPh sb="243" eb="245">
      <t>ザンダカ</t>
    </rPh>
    <rPh sb="246" eb="248">
      <t>テキセイ</t>
    </rPh>
    <rPh sb="248" eb="250">
      <t>カンリ</t>
    </rPh>
    <rPh sb="251" eb="252">
      <t>ト</t>
    </rPh>
    <rPh sb="253" eb="254">
      <t>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</si>
</sst>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34701</c:v>
                </c:pt>
                <c:pt idx="1">
                  <c:v>32294</c:v>
                </c:pt>
                <c:pt idx="2">
                  <c:v>56945</c:v>
                </c:pt>
                <c:pt idx="3">
                  <c:v>37638</c:v>
                </c:pt>
                <c:pt idx="4">
                  <c:v>38372</c:v>
                </c:pt>
              </c:numCache>
            </c:numRef>
          </c:val>
          <c:smooth val="0"/>
        </c:ser>
        <c:dLbls>
          <c:showLegendKey val="0"/>
          <c:showVal val="0"/>
          <c:showCatName val="0"/>
          <c:showSerName val="0"/>
          <c:showPercent val="0"/>
          <c:showBubbleSize val="0"/>
        </c:dLbls>
        <c:marker val="1"/>
        <c:smooth val="0"/>
        <c:axId val="93215360"/>
        <c:axId val="104137472"/>
      </c:lineChart>
      <c:catAx>
        <c:axId val="93215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137472"/>
        <c:crosses val="autoZero"/>
        <c:auto val="1"/>
        <c:lblAlgn val="ctr"/>
        <c:lblOffset val="100"/>
        <c:tickLblSkip val="1"/>
        <c:tickMarkSkip val="1"/>
        <c:noMultiLvlLbl val="0"/>
      </c:catAx>
      <c:valAx>
        <c:axId val="1041374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215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1.93</c:v>
                </c:pt>
                <c:pt idx="1">
                  <c:v>2.02</c:v>
                </c:pt>
                <c:pt idx="2">
                  <c:v>2.65</c:v>
                </c:pt>
                <c:pt idx="3">
                  <c:v>1.81</c:v>
                </c:pt>
                <c:pt idx="4">
                  <c:v>3.54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8.3000000000000007</c:v>
                </c:pt>
                <c:pt idx="1">
                  <c:v>8.33</c:v>
                </c:pt>
                <c:pt idx="2">
                  <c:v>8.8800000000000008</c:v>
                </c:pt>
                <c:pt idx="3">
                  <c:v>9.2200000000000006</c:v>
                </c:pt>
                <c:pt idx="4">
                  <c:v>9.6999999999999993</c:v>
                </c:pt>
              </c:numCache>
            </c:numRef>
          </c:val>
        </c:ser>
        <c:dLbls>
          <c:showLegendKey val="0"/>
          <c:showVal val="0"/>
          <c:showCatName val="0"/>
          <c:showSerName val="0"/>
          <c:showPercent val="0"/>
          <c:showBubbleSize val="0"/>
        </c:dLbls>
        <c:gapWidth val="250"/>
        <c:overlap val="100"/>
        <c:axId val="93156480"/>
        <c:axId val="93158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-0.28000000000000003</c:v>
                </c:pt>
                <c:pt idx="1">
                  <c:v>0.18</c:v>
                </c:pt>
                <c:pt idx="2">
                  <c:v>1.31</c:v>
                </c:pt>
                <c:pt idx="3">
                  <c:v>-0.48</c:v>
                </c:pt>
                <c:pt idx="4">
                  <c:v>2.3199999999999998</c:v>
                </c:pt>
              </c:numCache>
            </c:numRef>
          </c:val>
          <c:smooth val="0"/>
        </c:ser>
        <c:dLbls>
          <c:showLegendKey val="0"/>
          <c:showVal val="0"/>
          <c:showCatName val="0"/>
          <c:showSerName val="0"/>
          <c:showPercent val="0"/>
          <c:showBubbleSize val="0"/>
        </c:dLbls>
        <c:marker val="1"/>
        <c:smooth val="0"/>
        <c:axId val="93156480"/>
        <c:axId val="93158400"/>
      </c:lineChart>
      <c:catAx>
        <c:axId val="9315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158400"/>
        <c:crosses val="autoZero"/>
        <c:auto val="1"/>
        <c:lblAlgn val="ctr"/>
        <c:lblOffset val="100"/>
        <c:tickLblSkip val="1"/>
        <c:tickMarkSkip val="1"/>
        <c:noMultiLvlLbl val="0"/>
      </c:catAx>
      <c:valAx>
        <c:axId val="9315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5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4.7</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0.03</c:v>
                </c:pt>
                <c:pt idx="4">
                  <c:v>#N/A</c:v>
                </c:pt>
                <c:pt idx="5">
                  <c:v>0.02</c:v>
                </c:pt>
                <c:pt idx="6">
                  <c:v>#N/A</c:v>
                </c:pt>
                <c:pt idx="7">
                  <c:v>0.02</c:v>
                </c:pt>
                <c:pt idx="8">
                  <c:v>#N/A</c:v>
                </c:pt>
                <c:pt idx="9">
                  <c:v>0.02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0.11</c:v>
                </c:pt>
                <c:pt idx="2">
                  <c:v>#N/A</c:v>
                </c:pt>
                <c:pt idx="3">
                  <c:v>0.13</c:v>
                </c:pt>
                <c:pt idx="4">
                  <c:v>#N/A</c:v>
                </c:pt>
                <c:pt idx="5">
                  <c:v>0.02</c:v>
                </c:pt>
                <c:pt idx="6">
                  <c:v>#N/A</c:v>
                </c:pt>
                <c:pt idx="7">
                  <c:v>0.02</c:v>
                </c:pt>
                <c:pt idx="8">
                  <c:v>#N/A</c:v>
                </c:pt>
                <c:pt idx="9">
                  <c:v>0.02</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0.15</c:v>
                </c:pt>
                <c:pt idx="4">
                  <c:v>#N/A</c:v>
                </c:pt>
                <c:pt idx="5">
                  <c:v>0.84</c:v>
                </c:pt>
                <c:pt idx="6">
                  <c:v>#N/A</c:v>
                </c:pt>
                <c:pt idx="7">
                  <c:v>0.28999999999999998</c:v>
                </c:pt>
                <c:pt idx="8">
                  <c:v>#N/A</c:v>
                </c:pt>
                <c:pt idx="9">
                  <c:v>0.48</c:v>
                </c:pt>
              </c:numCache>
            </c:numRef>
          </c:val>
        </c:ser>
        <c:ser>
          <c:idx val="5"/>
          <c:order val="5"/>
          <c:tx>
            <c:strRef>
              <c:f>データシート!$A$32</c:f>
              <c:strCache>
                <c:ptCount val="1"/>
                <c:pt idx="0">
                  <c:v>石ヶ谷墓園整備事業特別会計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0.78</c:v>
                </c:pt>
                <c:pt idx="2">
                  <c:v>#N/A</c:v>
                </c:pt>
                <c:pt idx="3">
                  <c:v>0.74</c:v>
                </c:pt>
                <c:pt idx="4">
                  <c:v>#N/A</c:v>
                </c:pt>
                <c:pt idx="5">
                  <c:v>0.71</c:v>
                </c:pt>
                <c:pt idx="6">
                  <c:v>#N/A</c:v>
                </c:pt>
                <c:pt idx="7">
                  <c:v>0.67</c:v>
                </c:pt>
                <c:pt idx="8">
                  <c:v>#N/A</c:v>
                </c:pt>
                <c:pt idx="9">
                  <c:v>0.63</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0.32</c:v>
                </c:pt>
                <c:pt idx="2">
                  <c:v>#N/A</c:v>
                </c:pt>
                <c:pt idx="3">
                  <c:v>0.39</c:v>
                </c:pt>
                <c:pt idx="4">
                  <c:v>#N/A</c:v>
                </c:pt>
                <c:pt idx="5">
                  <c:v>0.65</c:v>
                </c:pt>
                <c:pt idx="6">
                  <c:v>#N/A</c:v>
                </c:pt>
                <c:pt idx="7">
                  <c:v>0.83</c:v>
                </c:pt>
                <c:pt idx="8">
                  <c:v>#N/A</c:v>
                </c:pt>
                <c:pt idx="9">
                  <c:v>0.66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1.24</c:v>
                </c:pt>
                <c:pt idx="2">
                  <c:v>#N/A</c:v>
                </c:pt>
                <c:pt idx="3">
                  <c:v>1.27</c:v>
                </c:pt>
                <c:pt idx="4">
                  <c:v>#N/A</c:v>
                </c:pt>
                <c:pt idx="5">
                  <c:v>1.94</c:v>
                </c:pt>
                <c:pt idx="6">
                  <c:v>#N/A</c:v>
                </c:pt>
                <c:pt idx="7">
                  <c:v>1.1299999999999999</c:v>
                </c:pt>
                <c:pt idx="8">
                  <c:v>#N/A</c:v>
                </c:pt>
                <c:pt idx="9">
                  <c:v>2.89</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2.68</c:v>
                </c:pt>
                <c:pt idx="2">
                  <c:v>#N/A</c:v>
                </c:pt>
                <c:pt idx="3">
                  <c:v>3.54</c:v>
                </c:pt>
                <c:pt idx="4">
                  <c:v>#N/A</c:v>
                </c:pt>
                <c:pt idx="5">
                  <c:v>4.1100000000000003</c:v>
                </c:pt>
                <c:pt idx="6">
                  <c:v>#N/A</c:v>
                </c:pt>
                <c:pt idx="7">
                  <c:v>4.22</c:v>
                </c:pt>
                <c:pt idx="8">
                  <c:v>#N/A</c:v>
                </c:pt>
                <c:pt idx="9">
                  <c:v>4.3899999999999997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6.76</c:v>
                </c:pt>
                <c:pt idx="2">
                  <c:v>#N/A</c:v>
                </c:pt>
                <c:pt idx="3">
                  <c:v>6.03</c:v>
                </c:pt>
                <c:pt idx="4">
                  <c:v>#N/A</c:v>
                </c:pt>
                <c:pt idx="5">
                  <c:v>6.67</c:v>
                </c:pt>
                <c:pt idx="6">
                  <c:v>#N/A</c:v>
                </c:pt>
                <c:pt idx="7">
                  <c:v>7.14</c:v>
                </c:pt>
                <c:pt idx="8">
                  <c:v>#N/A</c:v>
                </c:pt>
                <c:pt idx="9">
                  <c:v>7.58</c:v>
                </c:pt>
              </c:numCache>
            </c:numRef>
          </c:val>
        </c:ser>
        <c:dLbls>
          <c:showLegendKey val="0"/>
          <c:showVal val="0"/>
          <c:showCatName val="0"/>
          <c:showSerName val="0"/>
          <c:showPercent val="0"/>
          <c:showBubbleSize val="0"/>
        </c:dLbls>
        <c:gapWidth val="150"/>
        <c:overlap val="100"/>
        <c:axId val="110595072"/>
        <c:axId val="1250048"/>
      </c:barChart>
      <c:catAx>
        <c:axId val="11059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0048"/>
        <c:crosses val="autoZero"/>
        <c:auto val="1"/>
        <c:lblAlgn val="ctr"/>
        <c:lblOffset val="100"/>
        <c:tickLblSkip val="1"/>
        <c:tickMarkSkip val="1"/>
        <c:noMultiLvlLbl val="0"/>
      </c:catAx>
      <c:valAx>
        <c:axId val="125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95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12241</c:v>
                </c:pt>
                <c:pt idx="5">
                  <c:v>12152</c:v>
                </c:pt>
                <c:pt idx="8">
                  <c:v>11894</c:v>
                </c:pt>
                <c:pt idx="11">
                  <c:v>12244</c:v>
                </c:pt>
                <c:pt idx="14">
                  <c:v>11758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25</c:v>
                </c:pt>
                <c:pt idx="3">
                  <c:v>12</c:v>
                </c:pt>
                <c:pt idx="6">
                  <c:v>34</c:v>
                </c:pt>
                <c:pt idx="9">
                  <c:v>4</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2533</c:v>
                </c:pt>
                <c:pt idx="3">
                  <c:v>2306</c:v>
                </c:pt>
                <c:pt idx="6">
                  <c:v>2389</c:v>
                </c:pt>
                <c:pt idx="9">
                  <c:v>2244</c:v>
                </c:pt>
                <c:pt idx="12">
                  <c:v>2347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13348</c:v>
                </c:pt>
                <c:pt idx="3">
                  <c:v>12089</c:v>
                </c:pt>
                <c:pt idx="6">
                  <c:v>11449</c:v>
                </c:pt>
                <c:pt idx="9">
                  <c:v>11831</c:v>
                </c:pt>
                <c:pt idx="12">
                  <c:v>11069</c:v>
                </c:pt>
              </c:numCache>
            </c:numRef>
          </c:val>
        </c:ser>
        <c:dLbls>
          <c:showLegendKey val="0"/>
          <c:showVal val="0"/>
          <c:showCatName val="0"/>
          <c:showSerName val="0"/>
          <c:showPercent val="0"/>
          <c:showBubbleSize val="0"/>
        </c:dLbls>
        <c:gapWidth val="100"/>
        <c:overlap val="100"/>
        <c:axId val="64440960"/>
        <c:axId val="64451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3665</c:v>
                </c:pt>
                <c:pt idx="2">
                  <c:v>#N/A</c:v>
                </c:pt>
                <c:pt idx="3">
                  <c:v>#N/A</c:v>
                </c:pt>
                <c:pt idx="4">
                  <c:v>2255</c:v>
                </c:pt>
                <c:pt idx="5">
                  <c:v>#N/A</c:v>
                </c:pt>
                <c:pt idx="6">
                  <c:v>#N/A</c:v>
                </c:pt>
                <c:pt idx="7">
                  <c:v>1978</c:v>
                </c:pt>
                <c:pt idx="8">
                  <c:v>#N/A</c:v>
                </c:pt>
                <c:pt idx="9">
                  <c:v>#N/A</c:v>
                </c:pt>
                <c:pt idx="10">
                  <c:v>1835</c:v>
                </c:pt>
                <c:pt idx="11">
                  <c:v>#N/A</c:v>
                </c:pt>
                <c:pt idx="12">
                  <c:v>#N/A</c:v>
                </c:pt>
                <c:pt idx="13">
                  <c:v>1659</c:v>
                </c:pt>
                <c:pt idx="14">
                  <c:v>#N/A</c:v>
                </c:pt>
              </c:numCache>
            </c:numRef>
          </c:val>
          <c:smooth val="0"/>
        </c:ser>
        <c:dLbls>
          <c:showLegendKey val="0"/>
          <c:showVal val="0"/>
          <c:showCatName val="0"/>
          <c:showSerName val="0"/>
          <c:showPercent val="0"/>
          <c:showBubbleSize val="0"/>
        </c:dLbls>
        <c:marker val="1"/>
        <c:smooth val="0"/>
        <c:axId val="64440960"/>
        <c:axId val="64451328"/>
      </c:lineChart>
      <c:catAx>
        <c:axId val="6444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451328"/>
        <c:crosses val="autoZero"/>
        <c:auto val="1"/>
        <c:lblAlgn val="ctr"/>
        <c:lblOffset val="100"/>
        <c:tickLblSkip val="1"/>
        <c:tickMarkSkip val="1"/>
        <c:noMultiLvlLbl val="0"/>
      </c:catAx>
      <c:valAx>
        <c:axId val="6445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44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88996</c:v>
                </c:pt>
                <c:pt idx="5">
                  <c:v>90563</c:v>
                </c:pt>
                <c:pt idx="8">
                  <c:v>90446</c:v>
                </c:pt>
                <c:pt idx="11">
                  <c:v>89810</c:v>
                </c:pt>
                <c:pt idx="14">
                  <c:v>89878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34807</c:v>
                </c:pt>
                <c:pt idx="5">
                  <c:v>33967</c:v>
                </c:pt>
                <c:pt idx="8">
                  <c:v>34712</c:v>
                </c:pt>
                <c:pt idx="11">
                  <c:v>33230</c:v>
                </c:pt>
                <c:pt idx="14">
                  <c:v>32206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10186</c:v>
                </c:pt>
                <c:pt idx="5">
                  <c:v>10636</c:v>
                </c:pt>
                <c:pt idx="8">
                  <c:v>11166</c:v>
                </c:pt>
                <c:pt idx="11">
                  <c:v>12120</c:v>
                </c:pt>
                <c:pt idx="14">
                  <c:v>13166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2388</c:v>
                </c:pt>
                <c:pt idx="3">
                  <c:v>2053</c:v>
                </c:pt>
                <c:pt idx="6">
                  <c:v>6</c:v>
                </c:pt>
                <c:pt idx="9">
                  <c:v>5</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16848</c:v>
                </c:pt>
                <c:pt idx="3">
                  <c:v>17049</c:v>
                </c:pt>
                <c:pt idx="6">
                  <c:v>16102</c:v>
                </c:pt>
                <c:pt idx="9">
                  <c:v>15052</c:v>
                </c:pt>
                <c:pt idx="12">
                  <c:v>14381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33579</c:v>
                </c:pt>
                <c:pt idx="3">
                  <c:v>31591</c:v>
                </c:pt>
                <c:pt idx="6">
                  <c:v>30583</c:v>
                </c:pt>
                <c:pt idx="9">
                  <c:v>29452</c:v>
                </c:pt>
                <c:pt idx="12">
                  <c:v>28911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6374</c:v>
                </c:pt>
                <c:pt idx="3">
                  <c:v>6369</c:v>
                </c:pt>
                <c:pt idx="6">
                  <c:v>10</c:v>
                </c:pt>
                <c:pt idx="9">
                  <c:v>3</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105298</c:v>
                </c:pt>
                <c:pt idx="3">
                  <c:v>105064</c:v>
                </c:pt>
                <c:pt idx="6">
                  <c:v>116734</c:v>
                </c:pt>
                <c:pt idx="9">
                  <c:v>115963</c:v>
                </c:pt>
                <c:pt idx="12">
                  <c:v>116546</c:v>
                </c:pt>
              </c:numCache>
            </c:numRef>
          </c:val>
        </c:ser>
        <c:dLbls>
          <c:showLegendKey val="0"/>
          <c:showVal val="0"/>
          <c:showCatName val="0"/>
          <c:showSerName val="0"/>
          <c:showPercent val="0"/>
          <c:showBubbleSize val="0"/>
        </c:dLbls>
        <c:gapWidth val="100"/>
        <c:overlap val="100"/>
        <c:axId val="64869504"/>
        <c:axId val="64871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30499</c:v>
                </c:pt>
                <c:pt idx="2">
                  <c:v>#N/A</c:v>
                </c:pt>
                <c:pt idx="3">
                  <c:v>#N/A</c:v>
                </c:pt>
                <c:pt idx="4">
                  <c:v>26960</c:v>
                </c:pt>
                <c:pt idx="5">
                  <c:v>#N/A</c:v>
                </c:pt>
                <c:pt idx="6">
                  <c:v>#N/A</c:v>
                </c:pt>
                <c:pt idx="7">
                  <c:v>27112</c:v>
                </c:pt>
                <c:pt idx="8">
                  <c:v>#N/A</c:v>
                </c:pt>
                <c:pt idx="9">
                  <c:v>#N/A</c:v>
                </c:pt>
                <c:pt idx="10">
                  <c:v>25315</c:v>
                </c:pt>
                <c:pt idx="11">
                  <c:v>#N/A</c:v>
                </c:pt>
                <c:pt idx="12">
                  <c:v>#N/A</c:v>
                </c:pt>
                <c:pt idx="13">
                  <c:v>24597</c:v>
                </c:pt>
                <c:pt idx="14">
                  <c:v>#N/A</c:v>
                </c:pt>
              </c:numCache>
            </c:numRef>
          </c:val>
          <c:smooth val="0"/>
        </c:ser>
        <c:dLbls>
          <c:showLegendKey val="0"/>
          <c:showVal val="0"/>
          <c:showCatName val="0"/>
          <c:showSerName val="0"/>
          <c:showPercent val="0"/>
          <c:showBubbleSize val="0"/>
        </c:dLbls>
        <c:marker val="1"/>
        <c:smooth val="0"/>
        <c:axId val="64869504"/>
        <c:axId val="64871424"/>
      </c:lineChart>
      <c:catAx>
        <c:axId val="6486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871424"/>
        <c:crosses val="autoZero"/>
        <c:auto val="1"/>
        <c:lblAlgn val="ctr"/>
        <c:lblOffset val="100"/>
        <c:tickLblSkip val="1"/>
        <c:tickMarkSkip val="1"/>
        <c:noMultiLvlLbl val="0"/>
      </c:catAx>
      <c:valAx>
        <c:axId val="6487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86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64162432"/>
        <c:axId val="64176896"/>
      </c:scatterChart>
      <c:valAx>
        <c:axId val="641624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176896"/>
        <c:crosses val="autoZero"/>
        <c:crossBetween val="midCat"/>
      </c:valAx>
      <c:valAx>
        <c:axId val="641768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162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8.4</c:v>
                </c:pt>
                <c:pt idx="1">
                  <c:v>7.2</c:v>
                </c:pt>
                <c:pt idx="2">
                  <c:v>5.7</c:v>
                </c:pt>
                <c:pt idx="3">
                  <c:v>4.3</c:v>
                </c:pt>
                <c:pt idx="4">
                  <c:v>3.8</c:v>
                </c:pt>
              </c:numCache>
            </c:numRef>
          </c:xVal>
          <c:yVal>
            <c:numRef>
              <c:f>公会計指標分析・財政指標組合せ分析表!$K$73:$O$73</c:f>
              <c:numCache>
                <c:formatCode>#,##0.0;"▲ "#,##0.0</c:formatCode>
                <c:ptCount val="5"/>
                <c:pt idx="0">
                  <c:v>66.5</c:v>
                </c:pt>
                <c:pt idx="1">
                  <c:v>58.5</c:v>
                </c:pt>
                <c:pt idx="2">
                  <c:v>58</c:v>
                </c:pt>
                <c:pt idx="3">
                  <c:v>54.1</c:v>
                </c:pt>
                <c:pt idx="4">
                  <c:v>51.5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64217088"/>
        <c:axId val="64219008"/>
      </c:scatterChart>
      <c:valAx>
        <c:axId val="64217088"/>
        <c:scaling>
          <c:orientation val="minMax"/>
          <c:max val="9"/>
          <c:min val="3.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219008"/>
        <c:crosses val="autoZero"/>
        <c:crossBetween val="midCat"/>
      </c:valAx>
      <c:valAx>
        <c:axId val="64219008"/>
        <c:scaling>
          <c:orientation val="minMax"/>
          <c:max val="72"/>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2170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年度においては、</a:t>
          </a:r>
          <a:r>
            <a:rPr kumimoji="1" lang="ja-JP" altLang="ja-JP" sz="1100">
              <a:solidFill>
                <a:schemeClr val="dk1"/>
              </a:solidFill>
              <a:effectLst/>
              <a:latin typeface="+mn-lt"/>
              <a:ea typeface="+mn-ea"/>
              <a:cs typeface="+mn-cs"/>
            </a:rPr>
            <a:t>公営企業債の元利償還金に対する繰入金</a:t>
          </a:r>
          <a:r>
            <a:rPr kumimoji="1" lang="ja-JP" altLang="en-US" sz="1100">
              <a:solidFill>
                <a:schemeClr val="dk1"/>
              </a:solidFill>
              <a:effectLst/>
              <a:latin typeface="+mn-lt"/>
              <a:ea typeface="+mn-ea"/>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100">
              <a:solidFill>
                <a:schemeClr val="dk1"/>
              </a:solidFill>
              <a:effectLst/>
              <a:latin typeface="+mn-lt"/>
              <a:ea typeface="+mn-ea"/>
              <a:cs typeface="+mn-cs"/>
            </a:rPr>
            <a:t>増加したものの、</a:t>
          </a:r>
          <a:r>
            <a:rPr kumimoji="1" lang="ja-JP" altLang="en-US" sz="1100">
              <a:latin typeface="ＭＳ ゴシック" pitchFamily="49" charset="-128"/>
              <a:ea typeface="ＭＳ ゴシック" pitchFamily="49" charset="-128"/>
            </a:rPr>
            <a:t>減税補てん債等の公債費の減少により元利償還金が約</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億円減少し、元利償還金等（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）は約</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億円の減少となった。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一方、算入公債費等（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）は、災害復旧費等に係る基準財政需要額などの減少により約</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億円の減少となった。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その結果、元利償還金等（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から算入公債費等（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を控除した実質公債費比率の分子は</a:t>
          </a:r>
          <a:r>
            <a:rPr kumimoji="1" lang="en-US" altLang="ja-JP" sz="1100">
              <a:latin typeface="ＭＳ ゴシック" pitchFamily="49" charset="-128"/>
              <a:ea typeface="ＭＳ ゴシック" pitchFamily="49" charset="-128"/>
            </a:rPr>
            <a:t>9.6</a:t>
          </a:r>
          <a:r>
            <a:rPr kumimoji="1" lang="ja-JP" altLang="en-US" sz="1100">
              <a:latin typeface="ＭＳ ゴシック" pitchFamily="49" charset="-128"/>
              <a:ea typeface="ＭＳ ゴシック" pitchFamily="49" charset="-128"/>
            </a:rPr>
            <a:t>％（約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億円）減少し、</a:t>
          </a:r>
          <a:r>
            <a:rPr kumimoji="1" lang="en-US" altLang="ja-JP" sz="1100">
              <a:latin typeface="ＭＳ ゴシック" pitchFamily="49" charset="-128"/>
              <a:ea typeface="ＭＳ ゴシック" pitchFamily="49" charset="-128"/>
            </a:rPr>
            <a:t>H23</a:t>
          </a:r>
          <a:r>
            <a:rPr kumimoji="1" lang="ja-JP" altLang="en-US" sz="1100">
              <a:latin typeface="ＭＳ ゴシック" pitchFamily="49" charset="-128"/>
              <a:ea typeface="ＭＳ ゴシック" pitchFamily="49" charset="-128"/>
            </a:rPr>
            <a:t>年度以降連続して減少している。</a:t>
          </a:r>
        </a:p>
        <a:p>
          <a:r>
            <a:rPr kumimoji="1" lang="ja-JP" altLang="en-US" sz="1100">
              <a:latin typeface="ＭＳ ゴシック" pitchFamily="49" charset="-128"/>
              <a:ea typeface="ＭＳ ゴシック" pitchFamily="49" charset="-128"/>
            </a:rPr>
            <a:t>近年は、投資事業を抑制してきたことから償還額の増加は抑えられ、良好な状態にあるが、明石駅前南地区市街地再開発事業や中学校給食導入事業などの地方債の発行に伴う償還の影響により、公債費が高い水準で推移するものと考えられるため、引き続き、事業の適切な取捨選択を進めて世代間負担の公平化の観点から市債の新規発行を抑制し、公債費の削減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おいては、一般会計等に係る地方債の現在高は増加したものの、下水道事業債の残高減少などにより公営企業債等繰入見込額が減少したこと、退職手当の見直しにより退職手当負担見込額が減少したことなどにより、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が</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億円）減少した。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一方、充当可能財源等（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）は、充当可能基金が財政調整基金等の積立により約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億円増加し、基準財政需要額算入見込額も</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億円増加したものの、充当可能特定歳入（方債を財源とする貸付金の償還金、都市計画税収など）が約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億円減少したことにより、</a:t>
          </a:r>
          <a:r>
            <a:rPr kumimoji="1" lang="en-US" altLang="ja-JP" sz="120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億円）の微増となった。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その結果、将来負担額（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から充当可能財源等（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を控除した将来負担比率の分子は</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億円）減少し、</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年連続の減少となった。</a:t>
          </a:r>
        </a:p>
        <a:p>
          <a:r>
            <a:rPr kumimoji="1" lang="ja-JP" altLang="en-US" sz="1200">
              <a:latin typeface="ＭＳ ゴシック" pitchFamily="49" charset="-128"/>
              <a:ea typeface="ＭＳ ゴシック" pitchFamily="49" charset="-128"/>
            </a:rPr>
            <a:t>今後も引き続き地方債残高の適正管理を進め、また交付税措置のある有利な市債の活用等を図るなどして、健全な財政運営に取り組みながら、将来負担比率の抑制に努めていく。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298,059
295,112
49.42
102,952,355
99,572,905
1,978,693
55,825,615
113,671,152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51.5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298,059
295,112
49.42
102,952,355
99,572,905
1,978,693
55,825,615
113,671,152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51.5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298,059
295,112
49.42
102,952,355
99,572,905
1,978,693
55,825,615
113,671,152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51.5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298,059
295,112
49.42
102,952,355
99,572,905
1,978,693
55,825,615
113,671,152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51.5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主力法人の業績低迷に伴う法人税割の減少により平成</a:t>
          </a:r>
          <a:r>
            <a:rPr kumimoji="1" lang="en-US" altLang="ja-JP" sz="1050">
              <a:latin typeface="ＭＳ Ｐゴシック"/>
            </a:rPr>
            <a:t>24</a:t>
          </a:r>
          <a:r>
            <a:rPr kumimoji="1" lang="ja-JP" altLang="en-US" sz="1050">
              <a:latin typeface="ＭＳ Ｐゴシック"/>
            </a:rPr>
            <a:t>年度までは指数が悪化していたが、平成</a:t>
          </a:r>
          <a:r>
            <a:rPr kumimoji="1" lang="en-US" altLang="ja-JP" sz="1050">
              <a:latin typeface="ＭＳ Ｐゴシック"/>
            </a:rPr>
            <a:t>25</a:t>
          </a:r>
          <a:r>
            <a:rPr kumimoji="1" lang="ja-JP" altLang="en-US" sz="1050">
              <a:latin typeface="ＭＳ Ｐゴシック"/>
            </a:rPr>
            <a:t>年度以降改善傾向にある。これは、基準財政需要額の社会福祉費、保健衛生費及び高齢者保健福祉費などが増加したものの、基準財政収入額が市町村民税の法人税割、固定資産税、地方消費税交付金などを中心に増加したことによる。</a:t>
          </a:r>
        </a:p>
        <a:p>
          <a:r>
            <a:rPr kumimoji="1" lang="ja-JP" altLang="en-US" sz="1050">
              <a:latin typeface="ＭＳ Ｐゴシック"/>
            </a:rPr>
            <a:t>継続的な税の収納率向上対策（平成</a:t>
          </a:r>
          <a:r>
            <a:rPr kumimoji="1" lang="en-US" altLang="ja-JP" sz="1050">
              <a:latin typeface="ＭＳ Ｐゴシック"/>
            </a:rPr>
            <a:t>22</a:t>
          </a:r>
          <a:r>
            <a:rPr kumimoji="1" lang="ja-JP" altLang="en-US" sz="1050">
              <a:latin typeface="ＭＳ Ｐゴシック"/>
            </a:rPr>
            <a:t>年度に債権管理課を設置し、市税をはじめ、各種公金についても一元的な未収金対策に取り組み、一定の成果を挙げている）を中心とした取り組みを進めていくことにより、歳入の確保に引き続き努める。</a:t>
          </a:r>
          <a:endParaRPr kumimoji="1" lang="en-US" altLang="ja-JP" sz="1050">
            <a:latin typeface="ＭＳ Ｐゴシック"/>
          </a:endParaRPr>
        </a:p>
        <a:p>
          <a:r>
            <a:rPr kumimoji="1" lang="ja-JP" altLang="en-US" sz="1050">
              <a:latin typeface="ＭＳ Ｐゴシック"/>
            </a:rPr>
            <a:t>また、平成</a:t>
          </a:r>
          <a:r>
            <a:rPr kumimoji="1" lang="en-US" altLang="ja-JP" sz="1050">
              <a:latin typeface="ＭＳ Ｐゴシック"/>
            </a:rPr>
            <a:t>24</a:t>
          </a:r>
          <a:r>
            <a:rPr kumimoji="1" lang="ja-JP" altLang="en-US" sz="1050">
              <a:latin typeface="ＭＳ Ｐゴシック"/>
            </a:rPr>
            <a:t>年度に財政健全化室を設置し、さらなる経費の削減、歳入の確保はもとより、事務事業の見直しや公共施設の適正配置等の取り組みを通じて、財政基盤の強化に努めている。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35983</xdr:rowOff>
    </xdr:to>
    <xdr:cxnSp macro="">
      <xdr:nvCxnSpPr>
        <xdr:cNvPr id="68" name="直線コネクタ 67"/>
        <xdr:cNvCxnSpPr/>
      </xdr:nvCxnSpPr>
      <xdr:spPr>
        <a:xfrm flipV="1">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9"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56092</xdr:rowOff>
    </xdr:to>
    <xdr:cxnSp macro="">
      <xdr:nvCxnSpPr>
        <xdr:cNvPr id="71" name="直線コネクタ 70"/>
        <xdr:cNvCxnSpPr/>
      </xdr:nvCxnSpPr>
      <xdr:spPr>
        <a:xfrm flipV="1">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56092</xdr:rowOff>
    </xdr:from>
    <xdr:to>
      <xdr:col>4</xdr:col>
      <xdr:colOff>482600</xdr:colOff>
      <xdr:row>41</xdr:row>
      <xdr:rowOff>76200</xdr:rowOff>
    </xdr:to>
    <xdr:cxnSp macro="">
      <xdr:nvCxnSpPr>
        <xdr:cNvPr id="74" name="直線コネクタ 73"/>
        <xdr:cNvCxnSpPr/>
      </xdr:nvCxnSpPr>
      <xdr:spPr>
        <a:xfrm flipV="1">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6" name="テキスト ボックス 75"/>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76200</xdr:rowOff>
    </xdr:to>
    <xdr:cxnSp macro="">
      <xdr:nvCxnSpPr>
        <xdr:cNvPr id="77" name="直線コネクタ 76"/>
        <xdr:cNvCxnSpPr/>
      </xdr:nvCxnSpPr>
      <xdr:spPr>
        <a:xfrm>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108602</xdr:rowOff>
    </xdr:from>
    <xdr:ext cx="762000" cy="259045"/>
    <xdr:sp macro="" textlink="">
      <xdr:nvSpPr>
        <xdr:cNvPr id="88" name="財政力該当値テキスト"/>
        <xdr:cNvSpPr txBox="1"/>
      </xdr:nvSpPr>
      <xdr:spPr>
        <a:xfrm>
          <a:off x="5041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90" name="テキスト ボックス 89"/>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1" name="円/楕円 90"/>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91669</xdr:rowOff>
    </xdr:from>
    <xdr:ext cx="762000" cy="259045"/>
    <xdr:sp macro="" textlink="">
      <xdr:nvSpPr>
        <xdr:cNvPr id="92" name="テキスト ボックス 91"/>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94" name="テキスト ボックス 93"/>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71560</xdr:rowOff>
    </xdr:from>
    <xdr:ext cx="762000" cy="259045"/>
    <xdr:sp macro="" textlink="">
      <xdr:nvSpPr>
        <xdr:cNvPr id="96" name="テキスト ボックス 95"/>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各年度を通して、扶助費の増加や特別会計に対する繰出金、公債費などが多いことなどにより、類似団体平均より悪い値となっている。</a:t>
          </a:r>
          <a:endParaRPr kumimoji="1" lang="en-US" altLang="ja-JP" sz="1100">
            <a:latin typeface="ＭＳ Ｐゴシック"/>
          </a:endParaRPr>
        </a:p>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年度においては、地方消費税の増税に伴う増収分の平年度化等による地方消費税交付金の増などにより、経常一般財源が</a:t>
          </a:r>
          <a:r>
            <a:rPr kumimoji="1" lang="en-US" altLang="ja-JP" sz="1100">
              <a:latin typeface="ＭＳ Ｐゴシック"/>
            </a:rPr>
            <a:t>2.9</a:t>
          </a:r>
          <a:r>
            <a:rPr kumimoji="1" lang="ja-JP" altLang="en-US" sz="1100">
              <a:latin typeface="ＭＳ Ｐゴシック"/>
            </a:rPr>
            <a:t>％増加した一方で、公債費の減などにより経常経費充当一般財源が</a:t>
          </a:r>
          <a:r>
            <a:rPr kumimoji="1" lang="en-US" altLang="ja-JP" sz="1100">
              <a:latin typeface="ＭＳ Ｐゴシック"/>
            </a:rPr>
            <a:t>0.2</a:t>
          </a:r>
          <a:r>
            <a:rPr kumimoji="1" lang="ja-JP" altLang="en-US" sz="1100">
              <a:latin typeface="ＭＳ Ｐゴシック"/>
            </a:rPr>
            <a:t>％減少し、経常収支比率は前年度より</a:t>
          </a:r>
          <a:r>
            <a:rPr kumimoji="1" lang="en-US" altLang="ja-JP" sz="1100">
              <a:latin typeface="ＭＳ Ｐゴシック"/>
            </a:rPr>
            <a:t>2.8</a:t>
          </a:r>
          <a:r>
            <a:rPr kumimoji="1" lang="ja-JP" altLang="en-US" sz="1100">
              <a:latin typeface="ＭＳ Ｐゴシック"/>
            </a:rPr>
            <a:t>ポイント改善して</a:t>
          </a:r>
          <a:r>
            <a:rPr kumimoji="1" lang="en-US" altLang="ja-JP" sz="1100">
              <a:latin typeface="ＭＳ Ｐゴシック"/>
            </a:rPr>
            <a:t>91.1</a:t>
          </a:r>
          <a:r>
            <a:rPr kumimoji="1" lang="ja-JP" altLang="en-US" sz="1100">
              <a:latin typeface="ＭＳ Ｐゴシック"/>
            </a:rPr>
            <a:t>％となった。</a:t>
          </a:r>
        </a:p>
        <a:p>
          <a:r>
            <a:rPr kumimoji="1" lang="ja-JP" altLang="en-US" sz="1100">
              <a:latin typeface="ＭＳ Ｐゴシック"/>
            </a:rPr>
            <a:t>今後も、扶助費及び繰出金が依然として高い水準で推移することが見込まれるため、人件費の抑制やその他経常経費の徹底した削減などにより、経常収支比率</a:t>
          </a:r>
          <a:r>
            <a:rPr kumimoji="1" lang="en-US" altLang="ja-JP" sz="1100">
              <a:latin typeface="ＭＳ Ｐゴシック"/>
            </a:rPr>
            <a:t>95</a:t>
          </a:r>
          <a:r>
            <a:rPr kumimoji="1" lang="ja-JP" altLang="en-US" sz="1100">
              <a:latin typeface="ＭＳ Ｐゴシック"/>
            </a:rPr>
            <a:t>％未満を維持していく。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82127</xdr:rowOff>
    </xdr:from>
    <xdr:to>
      <xdr:col>7</xdr:col>
      <xdr:colOff>152400</xdr:colOff>
      <xdr:row>64</xdr:row>
      <xdr:rowOff>135890</xdr:rowOff>
    </xdr:to>
    <xdr:cxnSp macro="">
      <xdr:nvCxnSpPr>
        <xdr:cNvPr id="131" name="直線コネクタ 130"/>
        <xdr:cNvCxnSpPr/>
      </xdr:nvCxnSpPr>
      <xdr:spPr>
        <a:xfrm flipV="1">
          <a:off x="4114800" y="10883477"/>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138871</xdr:rowOff>
    </xdr:from>
    <xdr:ext cx="762000" cy="259045"/>
    <xdr:sp macro="" textlink="">
      <xdr:nvSpPr>
        <xdr:cNvPr id="132"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79587</xdr:rowOff>
    </xdr:from>
    <xdr:to>
      <xdr:col>6</xdr:col>
      <xdr:colOff>0</xdr:colOff>
      <xdr:row>64</xdr:row>
      <xdr:rowOff>135890</xdr:rowOff>
    </xdr:to>
    <xdr:cxnSp macro="">
      <xdr:nvCxnSpPr>
        <xdr:cNvPr id="134" name="直線コネクタ 133"/>
        <xdr:cNvCxnSpPr/>
      </xdr:nvCxnSpPr>
      <xdr:spPr>
        <a:xfrm>
          <a:off x="3225800" y="110523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159190</xdr:rowOff>
    </xdr:from>
    <xdr:ext cx="736600" cy="259045"/>
    <xdr:sp macro="" textlink="">
      <xdr:nvSpPr>
        <xdr:cNvPr id="136" name="テキスト ボックス 135"/>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79587</xdr:rowOff>
    </xdr:from>
    <xdr:to>
      <xdr:col>4</xdr:col>
      <xdr:colOff>482600</xdr:colOff>
      <xdr:row>64</xdr:row>
      <xdr:rowOff>111760</xdr:rowOff>
    </xdr:to>
    <xdr:cxnSp macro="">
      <xdr:nvCxnSpPr>
        <xdr:cNvPr id="137" name="直線コネクタ 136"/>
        <xdr:cNvCxnSpPr/>
      </xdr:nvCxnSpPr>
      <xdr:spPr>
        <a:xfrm flipV="1">
          <a:off x="2336800" y="110523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64</xdr:row>
      <xdr:rowOff>111760</xdr:rowOff>
    </xdr:to>
    <xdr:cxnSp macro="">
      <xdr:nvCxnSpPr>
        <xdr:cNvPr id="140" name="直線コネクタ 139"/>
        <xdr:cNvCxnSpPr/>
      </xdr:nvCxnSpPr>
      <xdr:spPr>
        <a:xfrm>
          <a:off x="1447800" y="1108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94844</xdr:rowOff>
    </xdr:from>
    <xdr:ext cx="762000" cy="259045"/>
    <xdr:sp macro="" textlink="">
      <xdr:nvSpPr>
        <xdr:cNvPr id="142" name="テキスト ボックス 141"/>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50" name="円/楕円 149"/>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3404</xdr:rowOff>
    </xdr:from>
    <xdr:ext cx="762000" cy="259045"/>
    <xdr:sp macro="" textlink="">
      <xdr:nvSpPr>
        <xdr:cNvPr id="151" name="財政構造の弾力性該当値テキスト"/>
        <xdr:cNvSpPr txBox="1"/>
      </xdr:nvSpPr>
      <xdr:spPr>
        <a:xfrm>
          <a:off x="5041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85090</xdr:rowOff>
    </xdr:from>
    <xdr:to>
      <xdr:col>6</xdr:col>
      <xdr:colOff>50800</xdr:colOff>
      <xdr:row>65</xdr:row>
      <xdr:rowOff>15240</xdr:rowOff>
    </xdr:to>
    <xdr:sp macro="" textlink="">
      <xdr:nvSpPr>
        <xdr:cNvPr id="152" name="円/楕円 151"/>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17</xdr:rowOff>
    </xdr:from>
    <xdr:ext cx="736600" cy="259045"/>
    <xdr:sp macro="" textlink="">
      <xdr:nvSpPr>
        <xdr:cNvPr id="153" name="テキスト ボックス 152"/>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28787</xdr:rowOff>
    </xdr:from>
    <xdr:to>
      <xdr:col>4</xdr:col>
      <xdr:colOff>533400</xdr:colOff>
      <xdr:row>64</xdr:row>
      <xdr:rowOff>130387</xdr:rowOff>
    </xdr:to>
    <xdr:sp macro="" textlink="">
      <xdr:nvSpPr>
        <xdr:cNvPr id="154" name="円/楕円 153"/>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115164</xdr:rowOff>
    </xdr:from>
    <xdr:ext cx="762000" cy="259045"/>
    <xdr:sp macro="" textlink="">
      <xdr:nvSpPr>
        <xdr:cNvPr id="155" name="テキスト ボックス 154"/>
        <xdr:cNvSpPr txBox="1"/>
      </xdr:nvSpPr>
      <xdr:spPr>
        <a:xfrm>
          <a:off x="2844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6" name="円/楕円 155"/>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7" name="テキスト ボックス 156"/>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8" name="円/楕円 157"/>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59" name="テキスト ボックス 158"/>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[103,622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従前から職員数の削減などによる人件費の抑制や事務事業の総点検など経常的な経費の節減に取り組んでおり、平成</a:t>
          </a:r>
          <a:r>
            <a:rPr kumimoji="1" lang="en-US" altLang="ja-JP" sz="1100">
              <a:latin typeface="ＭＳ Ｐゴシック"/>
            </a:rPr>
            <a:t>26</a:t>
          </a:r>
          <a:r>
            <a:rPr kumimoji="1" lang="ja-JP" altLang="en-US" sz="1100">
              <a:latin typeface="ＭＳ Ｐゴシック"/>
            </a:rPr>
            <a:t>年度以降は類似団体平均より若干低く推移している。</a:t>
          </a:r>
          <a:endParaRPr kumimoji="1" lang="en-US" altLang="ja-JP" sz="1100">
            <a:latin typeface="ＭＳ Ｐゴシック"/>
          </a:endParaRPr>
        </a:p>
        <a:p>
          <a:r>
            <a:rPr kumimoji="1" lang="ja-JP" altLang="en-US" sz="1100">
              <a:latin typeface="ＭＳ Ｐゴシック"/>
            </a:rPr>
            <a:t>内訳としては、物件費は類似団体平均を下回っているが、類似団体より給与水準が高いこと、地域手当の支給率が高いことなどから、人件費は前年までに引き続き類似団体平均を上回っている状況である。</a:t>
          </a:r>
        </a:p>
        <a:p>
          <a:r>
            <a:rPr kumimoji="1" lang="ja-JP" altLang="en-US" sz="1100">
              <a:latin typeface="ＭＳ Ｐゴシック"/>
            </a:rPr>
            <a:t>平成２６年度以降の１０年間で、「正規職員１，８００名体制」の実現及び「総人件費を△２０億円削減すること」を目標に、業務の見直しや、民間委託の一層の推進などに取り組んでおり、また、事業のスクラップ・アンド・ビルドを行いながら、行政の効率化に努めるとともに財政の健全化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11795</xdr:rowOff>
    </xdr:from>
    <xdr:to>
      <xdr:col>7</xdr:col>
      <xdr:colOff>152400</xdr:colOff>
      <xdr:row>83</xdr:row>
      <xdr:rowOff>45315</xdr:rowOff>
    </xdr:to>
    <xdr:cxnSp macro="">
      <xdr:nvCxnSpPr>
        <xdr:cNvPr id="194" name="直線コネクタ 193"/>
        <xdr:cNvCxnSpPr/>
      </xdr:nvCxnSpPr>
      <xdr:spPr>
        <a:xfrm>
          <a:off x="4114800" y="14242145"/>
          <a:ext cx="838200" cy="3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164726</xdr:rowOff>
    </xdr:from>
    <xdr:ext cx="762000" cy="259045"/>
    <xdr:sp macro="" textlink="">
      <xdr:nvSpPr>
        <xdr:cNvPr id="195" name="人件費・物件費等の状況平均値テキスト"/>
        <xdr:cNvSpPr txBox="1"/>
      </xdr:nvSpPr>
      <xdr:spPr>
        <a:xfrm>
          <a:off x="5041900" y="14223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144035</xdr:rowOff>
    </xdr:from>
    <xdr:to>
      <xdr:col>6</xdr:col>
      <xdr:colOff>0</xdr:colOff>
      <xdr:row>83</xdr:row>
      <xdr:rowOff>11795</xdr:rowOff>
    </xdr:to>
    <xdr:cxnSp macro="">
      <xdr:nvCxnSpPr>
        <xdr:cNvPr id="197" name="直線コネクタ 196"/>
        <xdr:cNvCxnSpPr/>
      </xdr:nvCxnSpPr>
      <xdr:spPr>
        <a:xfrm>
          <a:off x="3225800" y="14202935"/>
          <a:ext cx="889000" cy="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66535</xdr:rowOff>
    </xdr:from>
    <xdr:ext cx="736600" cy="259045"/>
    <xdr:sp macro="" textlink="">
      <xdr:nvSpPr>
        <xdr:cNvPr id="199" name="テキスト ボックス 198"/>
        <xdr:cNvSpPr txBox="1"/>
      </xdr:nvSpPr>
      <xdr:spPr>
        <a:xfrm>
          <a:off x="3733800" y="1429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141219</xdr:rowOff>
    </xdr:from>
    <xdr:to>
      <xdr:col>4</xdr:col>
      <xdr:colOff>482600</xdr:colOff>
      <xdr:row>82</xdr:row>
      <xdr:rowOff>144035</xdr:rowOff>
    </xdr:to>
    <xdr:cxnSp macro="">
      <xdr:nvCxnSpPr>
        <xdr:cNvPr id="200" name="直線コネクタ 199"/>
        <xdr:cNvCxnSpPr/>
      </xdr:nvCxnSpPr>
      <xdr:spPr>
        <a:xfrm>
          <a:off x="2336800" y="14200119"/>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158459</xdr:rowOff>
    </xdr:from>
    <xdr:ext cx="762000" cy="259045"/>
    <xdr:sp macro="" textlink="">
      <xdr:nvSpPr>
        <xdr:cNvPr id="202" name="テキスト ボックス 201"/>
        <xdr:cNvSpPr txBox="1"/>
      </xdr:nvSpPr>
      <xdr:spPr>
        <a:xfrm>
          <a:off x="2844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141219</xdr:rowOff>
    </xdr:from>
    <xdr:to>
      <xdr:col>3</xdr:col>
      <xdr:colOff>279400</xdr:colOff>
      <xdr:row>83</xdr:row>
      <xdr:rowOff>17948</xdr:rowOff>
    </xdr:to>
    <xdr:cxnSp macro="">
      <xdr:nvCxnSpPr>
        <xdr:cNvPr id="203" name="直線コネクタ 202"/>
        <xdr:cNvCxnSpPr/>
      </xdr:nvCxnSpPr>
      <xdr:spPr>
        <a:xfrm flipV="1">
          <a:off x="1447800" y="14200119"/>
          <a:ext cx="889000" cy="4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17736</xdr:rowOff>
    </xdr:from>
    <xdr:ext cx="762000" cy="259045"/>
    <xdr:sp macro="" textlink="">
      <xdr:nvSpPr>
        <xdr:cNvPr id="205" name="テキスト ボックス 204"/>
        <xdr:cNvSpPr txBox="1"/>
      </xdr:nvSpPr>
      <xdr:spPr>
        <a:xfrm>
          <a:off x="1955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75950</xdr:rowOff>
    </xdr:from>
    <xdr:ext cx="762000" cy="259045"/>
    <xdr:sp macro="" textlink="">
      <xdr:nvSpPr>
        <xdr:cNvPr id="207" name="テキスト ボックス 206"/>
        <xdr:cNvSpPr txBox="1"/>
      </xdr:nvSpPr>
      <xdr:spPr>
        <a:xfrm>
          <a:off x="1066800" y="139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165965</xdr:rowOff>
    </xdr:from>
    <xdr:to>
      <xdr:col>7</xdr:col>
      <xdr:colOff>203200</xdr:colOff>
      <xdr:row>83</xdr:row>
      <xdr:rowOff>96115</xdr:rowOff>
    </xdr:to>
    <xdr:sp macro="" textlink="">
      <xdr:nvSpPr>
        <xdr:cNvPr id="213" name="円/楕円 212"/>
        <xdr:cNvSpPr/>
      </xdr:nvSpPr>
      <xdr:spPr>
        <a:xfrm>
          <a:off x="4902200" y="142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11042</xdr:rowOff>
    </xdr:from>
    <xdr:ext cx="762000" cy="259045"/>
    <xdr:sp macro="" textlink="">
      <xdr:nvSpPr>
        <xdr:cNvPr id="214" name="人件費・物件費等の状況該当値テキスト"/>
        <xdr:cNvSpPr txBox="1"/>
      </xdr:nvSpPr>
      <xdr:spPr>
        <a:xfrm>
          <a:off x="5041900" y="1406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103,622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132445</xdr:rowOff>
    </xdr:from>
    <xdr:to>
      <xdr:col>6</xdr:col>
      <xdr:colOff>50800</xdr:colOff>
      <xdr:row>83</xdr:row>
      <xdr:rowOff>62595</xdr:rowOff>
    </xdr:to>
    <xdr:sp macro="" textlink="">
      <xdr:nvSpPr>
        <xdr:cNvPr id="215" name="円/楕円 214"/>
        <xdr:cNvSpPr/>
      </xdr:nvSpPr>
      <xdr:spPr>
        <a:xfrm>
          <a:off x="4064000" y="141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72772</xdr:rowOff>
    </xdr:from>
    <xdr:ext cx="736600" cy="259045"/>
    <xdr:sp macro="" textlink="">
      <xdr:nvSpPr>
        <xdr:cNvPr id="216" name="テキスト ボックス 215"/>
        <xdr:cNvSpPr txBox="1"/>
      </xdr:nvSpPr>
      <xdr:spPr>
        <a:xfrm>
          <a:off x="3733800" y="13960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101,955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93235</xdr:rowOff>
    </xdr:from>
    <xdr:to>
      <xdr:col>4</xdr:col>
      <xdr:colOff>533400</xdr:colOff>
      <xdr:row>83</xdr:row>
      <xdr:rowOff>23385</xdr:rowOff>
    </xdr:to>
    <xdr:sp macro="" textlink="">
      <xdr:nvSpPr>
        <xdr:cNvPr id="217" name="円/楕円 216"/>
        <xdr:cNvSpPr/>
      </xdr:nvSpPr>
      <xdr:spPr>
        <a:xfrm>
          <a:off x="3175000" y="1415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8162</xdr:rowOff>
    </xdr:from>
    <xdr:ext cx="762000" cy="259045"/>
    <xdr:sp macro="" textlink="">
      <xdr:nvSpPr>
        <xdr:cNvPr id="218" name="テキスト ボックス 217"/>
        <xdr:cNvSpPr txBox="1"/>
      </xdr:nvSpPr>
      <xdr:spPr>
        <a:xfrm>
          <a:off x="2844800" y="1423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100,005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90419</xdr:rowOff>
    </xdr:from>
    <xdr:to>
      <xdr:col>3</xdr:col>
      <xdr:colOff>330200</xdr:colOff>
      <xdr:row>83</xdr:row>
      <xdr:rowOff>20569</xdr:rowOff>
    </xdr:to>
    <xdr:sp macro="" textlink="">
      <xdr:nvSpPr>
        <xdr:cNvPr id="219" name="円/楕円 218"/>
        <xdr:cNvSpPr/>
      </xdr:nvSpPr>
      <xdr:spPr>
        <a:xfrm>
          <a:off x="2286000" y="141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5346</xdr:rowOff>
    </xdr:from>
    <xdr:ext cx="762000" cy="259045"/>
    <xdr:sp macro="" textlink="">
      <xdr:nvSpPr>
        <xdr:cNvPr id="220" name="テキスト ボックス 219"/>
        <xdr:cNvSpPr txBox="1"/>
      </xdr:nvSpPr>
      <xdr:spPr>
        <a:xfrm>
          <a:off x="1955800" y="1423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99,865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138598</xdr:rowOff>
    </xdr:from>
    <xdr:to>
      <xdr:col>2</xdr:col>
      <xdr:colOff>127000</xdr:colOff>
      <xdr:row>83</xdr:row>
      <xdr:rowOff>68748</xdr:rowOff>
    </xdr:to>
    <xdr:sp macro="" textlink="">
      <xdr:nvSpPr>
        <xdr:cNvPr id="221" name="円/楕円 220"/>
        <xdr:cNvSpPr/>
      </xdr:nvSpPr>
      <xdr:spPr>
        <a:xfrm>
          <a:off x="1397000" y="1419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53525</xdr:rowOff>
    </xdr:from>
    <xdr:ext cx="762000" cy="259045"/>
    <xdr:sp macro="" textlink="">
      <xdr:nvSpPr>
        <xdr:cNvPr id="222" name="テキスト ボックス 221"/>
        <xdr:cNvSpPr txBox="1"/>
      </xdr:nvSpPr>
      <xdr:spPr>
        <a:xfrm>
          <a:off x="1066800" y="1428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国家公務員及び類似団体と比べ、高い水準にあることから、適正化に向けた取り組みを行っているところである。</a:t>
          </a:r>
          <a:endParaRPr kumimoji="1" lang="en-US" altLang="ja-JP" sz="1100">
            <a:latin typeface="ＭＳ Ｐゴシック"/>
          </a:endParaRPr>
        </a:p>
        <a:p>
          <a:r>
            <a:rPr kumimoji="1" lang="ja-JP" altLang="en-US" sz="1100">
              <a:latin typeface="ＭＳ Ｐゴシック"/>
            </a:rPr>
            <a:t>具体的には、人事院勧告を踏まえた給料の改定はもとより、平成</a:t>
          </a:r>
          <a:r>
            <a:rPr kumimoji="1" lang="en-US" altLang="ja-JP" sz="1100">
              <a:latin typeface="ＭＳ Ｐゴシック"/>
            </a:rPr>
            <a:t>25</a:t>
          </a:r>
          <a:r>
            <a:rPr kumimoji="1" lang="ja-JP" altLang="en-US" sz="1100">
              <a:latin typeface="ＭＳ Ｐゴシック"/>
            </a:rPr>
            <a:t>年度は、初任給の引き下げや、昇格基準の見直しを実施したほか、平成</a:t>
          </a:r>
          <a:r>
            <a:rPr kumimoji="1" lang="en-US" altLang="ja-JP" sz="1100">
              <a:latin typeface="ＭＳ Ｐゴシック"/>
            </a:rPr>
            <a:t>26</a:t>
          </a:r>
          <a:r>
            <a:rPr kumimoji="1" lang="ja-JP" altLang="en-US" sz="1100">
              <a:latin typeface="ＭＳ Ｐゴシック"/>
            </a:rPr>
            <a:t>年度は、平成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1</a:t>
          </a:r>
          <a:r>
            <a:rPr kumimoji="1" lang="ja-JP" altLang="en-US" sz="1100">
              <a:latin typeface="ＭＳ Ｐゴシック"/>
            </a:rPr>
            <a:t>月の定期昇給の半減措置を講じるなど、ラスパイレス指数の引き下げに取り組んでいる。</a:t>
          </a:r>
          <a:endParaRPr kumimoji="1" lang="en-US" altLang="ja-JP" sz="1100">
            <a:latin typeface="ＭＳ Ｐゴシック"/>
          </a:endParaRPr>
        </a:p>
        <a:p>
          <a:r>
            <a:rPr kumimoji="1" lang="ja-JP" altLang="en-US" sz="1100">
              <a:latin typeface="ＭＳ Ｐゴシック"/>
            </a:rPr>
            <a:t>さらに、平成</a:t>
          </a:r>
          <a:r>
            <a:rPr kumimoji="1" lang="en-US" altLang="ja-JP" sz="1100">
              <a:latin typeface="ＭＳ Ｐゴシック"/>
            </a:rPr>
            <a:t>28</a:t>
          </a:r>
          <a:r>
            <a:rPr kumimoji="1" lang="ja-JP" altLang="en-US" sz="1100">
              <a:latin typeface="ＭＳ Ｐゴシック"/>
            </a:rPr>
            <a:t>年度については、平成</a:t>
          </a:r>
          <a:r>
            <a:rPr kumimoji="1" lang="en-US" altLang="ja-JP" sz="1100">
              <a:latin typeface="ＭＳ Ｐゴシック"/>
            </a:rPr>
            <a:t>29</a:t>
          </a:r>
          <a:r>
            <a:rPr kumimoji="1" lang="ja-JP" altLang="en-US" sz="1100">
              <a:latin typeface="ＭＳ Ｐゴシック"/>
            </a:rPr>
            <a:t>年</a:t>
          </a:r>
          <a:r>
            <a:rPr kumimoji="1" lang="en-US" altLang="ja-JP" sz="1100">
              <a:latin typeface="ＭＳ Ｐゴシック"/>
            </a:rPr>
            <a:t>1</a:t>
          </a:r>
          <a:r>
            <a:rPr kumimoji="1" lang="ja-JP" altLang="en-US" sz="1100">
              <a:latin typeface="ＭＳ Ｐゴシック"/>
            </a:rPr>
            <a:t>月の定期昇給において、管理職の昇給を停止するとともに、管理職以外の一般職については昇給の半減措置を実施したところであり、来年度の同指数は大幅に引き下がる見込みである。これらの取り組みにより、今後も、年次的、段階的に引き下がっていく見込み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3" name="直線コネクタ 252"/>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4"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5" name="直線コネクタ 254"/>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133350</xdr:rowOff>
    </xdr:to>
    <xdr:cxnSp macro="">
      <xdr:nvCxnSpPr>
        <xdr:cNvPr id="258" name="直線コネクタ 257"/>
        <xdr:cNvCxnSpPr/>
      </xdr:nvCxnSpPr>
      <xdr:spPr>
        <a:xfrm>
          <a:off x="16179800" y="14340718"/>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59"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0" name="フローチャート : 判断 259"/>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84</xdr:row>
      <xdr:rowOff>7862</xdr:rowOff>
    </xdr:to>
    <xdr:cxnSp macro="">
      <xdr:nvCxnSpPr>
        <xdr:cNvPr id="261" name="直線コネクタ 260"/>
        <xdr:cNvCxnSpPr/>
      </xdr:nvCxnSpPr>
      <xdr:spPr>
        <a:xfrm flipV="1">
          <a:off x="15290800" y="1434071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2" name="フローチャート : 判断 261"/>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3" name="テキスト ボックス 26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89</xdr:row>
      <xdr:rowOff>115812</xdr:rowOff>
    </xdr:to>
    <xdr:cxnSp macro="">
      <xdr:nvCxnSpPr>
        <xdr:cNvPr id="264" name="直線コネクタ 263"/>
        <xdr:cNvCxnSpPr/>
      </xdr:nvCxnSpPr>
      <xdr:spPr>
        <a:xfrm flipV="1">
          <a:off x="14401800" y="14409662"/>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115812</xdr:rowOff>
    </xdr:from>
    <xdr:to>
      <xdr:col>21</xdr:col>
      <xdr:colOff>0</xdr:colOff>
      <xdr:row>89</xdr:row>
      <xdr:rowOff>127302</xdr:rowOff>
    </xdr:to>
    <xdr:cxnSp macro="">
      <xdr:nvCxnSpPr>
        <xdr:cNvPr id="267" name="直線コネクタ 266"/>
        <xdr:cNvCxnSpPr/>
      </xdr:nvCxnSpPr>
      <xdr:spPr>
        <a:xfrm flipV="1">
          <a:off x="13512800" y="153748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143632</xdr:rowOff>
    </xdr:from>
    <xdr:to>
      <xdr:col>21</xdr:col>
      <xdr:colOff>50800</xdr:colOff>
      <xdr:row>88</xdr:row>
      <xdr:rowOff>73782</xdr:rowOff>
    </xdr:to>
    <xdr:sp macro="" textlink="">
      <xdr:nvSpPr>
        <xdr:cNvPr id="268" name="フローチャート : 判断 267"/>
        <xdr:cNvSpPr/>
      </xdr:nvSpPr>
      <xdr:spPr>
        <a:xfrm>
          <a:off x="14351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83959</xdr:rowOff>
    </xdr:from>
    <xdr:ext cx="762000" cy="259045"/>
    <xdr:sp macro="" textlink="">
      <xdr:nvSpPr>
        <xdr:cNvPr id="269" name="テキスト ボックス 268"/>
        <xdr:cNvSpPr txBox="1"/>
      </xdr:nvSpPr>
      <xdr:spPr>
        <a:xfrm>
          <a:off x="14020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7" name="円/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54627</xdr:rowOff>
    </xdr:from>
    <xdr:ext cx="762000" cy="259045"/>
    <xdr:sp macro="" textlink="">
      <xdr:nvSpPr>
        <xdr:cNvPr id="278" name="給与水準   （国との比較）該当値テキスト"/>
        <xdr:cNvSpPr txBox="1"/>
      </xdr:nvSpPr>
      <xdr:spPr>
        <a:xfrm>
          <a:off x="17106900"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9" name="円/楕円 278"/>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145945</xdr:rowOff>
    </xdr:from>
    <xdr:ext cx="736600" cy="259045"/>
    <xdr:sp macro="" textlink="">
      <xdr:nvSpPr>
        <xdr:cNvPr id="280" name="テキスト ボックス 279"/>
        <xdr:cNvSpPr txBox="1"/>
      </xdr:nvSpPr>
      <xdr:spPr>
        <a:xfrm>
          <a:off x="15798800" y="14376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81" name="円/楕円 280"/>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82" name="テキスト ボックス 281"/>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65012</xdr:rowOff>
    </xdr:from>
    <xdr:to>
      <xdr:col>21</xdr:col>
      <xdr:colOff>50800</xdr:colOff>
      <xdr:row>89</xdr:row>
      <xdr:rowOff>166612</xdr:rowOff>
    </xdr:to>
    <xdr:sp macro="" textlink="">
      <xdr:nvSpPr>
        <xdr:cNvPr id="283" name="円/楕円 282"/>
        <xdr:cNvSpPr/>
      </xdr:nvSpPr>
      <xdr:spPr>
        <a:xfrm>
          <a:off x="14351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151389</xdr:rowOff>
    </xdr:from>
    <xdr:ext cx="762000" cy="259045"/>
    <xdr:sp macro="" textlink="">
      <xdr:nvSpPr>
        <xdr:cNvPr id="284" name="テキスト ボックス 283"/>
        <xdr:cNvSpPr txBox="1"/>
      </xdr:nvSpPr>
      <xdr:spPr>
        <a:xfrm>
          <a:off x="14020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5" name="円/楕円 284"/>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86" name="テキスト ボックス 285"/>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れまで、事務事業の抜本的な見直しを行うとともに、より一層の民間委託の推進や指定管理者制度の導入、再任用・任期付職員の活用等による総職員数の減員を行っており、結果、人口当たりの職員数は類似団体平均を下回る低水準となっている。</a:t>
          </a:r>
        </a:p>
        <a:p>
          <a:r>
            <a:rPr kumimoji="1" lang="ja-JP" altLang="en-US" sz="1100">
              <a:latin typeface="ＭＳ Ｐゴシック"/>
            </a:rPr>
            <a:t>本市は、平成３０年度に中核市への移行を目指すなど、市の重要施策の推進や市民サービスの維持向上のため、必要な職種については、職員数の増員を図る必要があるが、引き続き総職員数ベースでの削減に取り組む。</a:t>
          </a:r>
        </a:p>
        <a:p>
          <a:r>
            <a:rPr kumimoji="1" lang="ja-JP" altLang="en-US" sz="1100">
              <a:latin typeface="ＭＳ Ｐゴシック"/>
            </a:rPr>
            <a:t>（参考　平成</a:t>
          </a:r>
          <a:r>
            <a:rPr kumimoji="1" lang="en-US" altLang="ja-JP" sz="1100">
              <a:latin typeface="ＭＳ Ｐゴシック"/>
            </a:rPr>
            <a:t>22</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日現在</a:t>
          </a:r>
          <a:r>
            <a:rPr kumimoji="1" lang="en-US" altLang="ja-JP" sz="1100">
              <a:latin typeface="ＭＳ Ｐゴシック"/>
            </a:rPr>
            <a:t>2,410</a:t>
          </a:r>
          <a:r>
            <a:rPr kumimoji="1" lang="ja-JP" altLang="en-US" sz="1100">
              <a:latin typeface="ＭＳ Ｐゴシック"/>
            </a:rPr>
            <a:t>人⇒平成</a:t>
          </a:r>
          <a:r>
            <a:rPr kumimoji="1" lang="en-US" altLang="ja-JP" sz="1100">
              <a:latin typeface="ＭＳ Ｐゴシック"/>
            </a:rPr>
            <a:t>28</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日現在</a:t>
          </a:r>
          <a:r>
            <a:rPr kumimoji="1" lang="en-US" altLang="ja-JP" sz="1100">
              <a:latin typeface="ＭＳ Ｐゴシック"/>
            </a:rPr>
            <a:t>1,982</a:t>
          </a:r>
          <a:r>
            <a:rPr kumimoji="1" lang="ja-JP" altLang="en-US" sz="1100">
              <a:latin typeface="ＭＳ Ｐゴシック"/>
            </a:rPr>
            <a:t>人）</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8" name="直線コネクタ 317"/>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9"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20" name="直線コネクタ 319"/>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21"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2" name="直線コネクタ 321"/>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129722</xdr:rowOff>
    </xdr:from>
    <xdr:to>
      <xdr:col>24</xdr:col>
      <xdr:colOff>558800</xdr:colOff>
      <xdr:row>61</xdr:row>
      <xdr:rowOff>140063</xdr:rowOff>
    </xdr:to>
    <xdr:cxnSp macro="">
      <xdr:nvCxnSpPr>
        <xdr:cNvPr id="323" name="直線コネクタ 322"/>
        <xdr:cNvCxnSpPr/>
      </xdr:nvCxnSpPr>
      <xdr:spPr>
        <a:xfrm>
          <a:off x="16179800" y="1058817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137177</xdr:rowOff>
    </xdr:from>
    <xdr:ext cx="762000" cy="259045"/>
    <xdr:sp macro="" textlink="">
      <xdr:nvSpPr>
        <xdr:cNvPr id="324"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5" name="フローチャート : 判断 324"/>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119380</xdr:rowOff>
    </xdr:from>
    <xdr:to>
      <xdr:col>23</xdr:col>
      <xdr:colOff>406400</xdr:colOff>
      <xdr:row>61</xdr:row>
      <xdr:rowOff>129722</xdr:rowOff>
    </xdr:to>
    <xdr:cxnSp macro="">
      <xdr:nvCxnSpPr>
        <xdr:cNvPr id="326" name="直線コネクタ 325"/>
        <xdr:cNvCxnSpPr/>
      </xdr:nvCxnSpPr>
      <xdr:spPr>
        <a:xfrm>
          <a:off x="15290800" y="105778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7" name="フローチャート : 判断 326"/>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83474</xdr:rowOff>
    </xdr:from>
    <xdr:ext cx="736600" cy="259045"/>
    <xdr:sp macro="" textlink="">
      <xdr:nvSpPr>
        <xdr:cNvPr id="328" name="テキスト ボックス 327"/>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119380</xdr:rowOff>
    </xdr:from>
    <xdr:to>
      <xdr:col>22</xdr:col>
      <xdr:colOff>203200</xdr:colOff>
      <xdr:row>61</xdr:row>
      <xdr:rowOff>133169</xdr:rowOff>
    </xdr:to>
    <xdr:cxnSp macro="">
      <xdr:nvCxnSpPr>
        <xdr:cNvPr id="329" name="直線コネクタ 328"/>
        <xdr:cNvCxnSpPr/>
      </xdr:nvCxnSpPr>
      <xdr:spPr>
        <a:xfrm flipV="1">
          <a:off x="14401800" y="1057783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30" name="フローチャート : 判断 329"/>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62792</xdr:rowOff>
    </xdr:from>
    <xdr:ext cx="762000" cy="259045"/>
    <xdr:sp macro="" textlink="">
      <xdr:nvSpPr>
        <xdr:cNvPr id="331" name="テキスト ボックス 330"/>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133169</xdr:rowOff>
    </xdr:from>
    <xdr:to>
      <xdr:col>21</xdr:col>
      <xdr:colOff>0</xdr:colOff>
      <xdr:row>62</xdr:row>
      <xdr:rowOff>9978</xdr:rowOff>
    </xdr:to>
    <xdr:cxnSp macro="">
      <xdr:nvCxnSpPr>
        <xdr:cNvPr id="332" name="直線コネクタ 331"/>
        <xdr:cNvCxnSpPr/>
      </xdr:nvCxnSpPr>
      <xdr:spPr>
        <a:xfrm flipV="1">
          <a:off x="13512800" y="1059161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5" name="フローチャート : 判断 334"/>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6" name="テキスト ボックス 335"/>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89263</xdr:rowOff>
    </xdr:from>
    <xdr:to>
      <xdr:col>24</xdr:col>
      <xdr:colOff>609600</xdr:colOff>
      <xdr:row>62</xdr:row>
      <xdr:rowOff>19413</xdr:rowOff>
    </xdr:to>
    <xdr:sp macro="" textlink="">
      <xdr:nvSpPr>
        <xdr:cNvPr id="342" name="円/楕円 341"/>
        <xdr:cNvSpPr/>
      </xdr:nvSpPr>
      <xdr:spPr>
        <a:xfrm>
          <a:off x="169672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105790</xdr:rowOff>
    </xdr:from>
    <xdr:ext cx="762000" cy="259045"/>
    <xdr:sp macro="" textlink="">
      <xdr:nvSpPr>
        <xdr:cNvPr id="343" name="定員管理の状況該当値テキスト"/>
        <xdr:cNvSpPr txBox="1"/>
      </xdr:nvSpPr>
      <xdr:spPr>
        <a:xfrm>
          <a:off x="171069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78922</xdr:rowOff>
    </xdr:from>
    <xdr:to>
      <xdr:col>23</xdr:col>
      <xdr:colOff>457200</xdr:colOff>
      <xdr:row>62</xdr:row>
      <xdr:rowOff>9072</xdr:rowOff>
    </xdr:to>
    <xdr:sp macro="" textlink="">
      <xdr:nvSpPr>
        <xdr:cNvPr id="344" name="円/楕円 343"/>
        <xdr:cNvSpPr/>
      </xdr:nvSpPr>
      <xdr:spPr>
        <a:xfrm>
          <a:off x="16129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19249</xdr:rowOff>
    </xdr:from>
    <xdr:ext cx="736600" cy="259045"/>
    <xdr:sp macro="" textlink="">
      <xdr:nvSpPr>
        <xdr:cNvPr id="345" name="テキスト ボックス 344"/>
        <xdr:cNvSpPr txBox="1"/>
      </xdr:nvSpPr>
      <xdr:spPr>
        <a:xfrm>
          <a:off x="15798800" y="1030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68580</xdr:rowOff>
    </xdr:from>
    <xdr:to>
      <xdr:col>22</xdr:col>
      <xdr:colOff>254000</xdr:colOff>
      <xdr:row>61</xdr:row>
      <xdr:rowOff>170180</xdr:rowOff>
    </xdr:to>
    <xdr:sp macro="" textlink="">
      <xdr:nvSpPr>
        <xdr:cNvPr id="346" name="円/楕円 345"/>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8907</xdr:rowOff>
    </xdr:from>
    <xdr:ext cx="762000" cy="259045"/>
    <xdr:sp macro="" textlink="">
      <xdr:nvSpPr>
        <xdr:cNvPr id="347" name="テキスト ボックス 346"/>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82369</xdr:rowOff>
    </xdr:from>
    <xdr:to>
      <xdr:col>21</xdr:col>
      <xdr:colOff>50800</xdr:colOff>
      <xdr:row>62</xdr:row>
      <xdr:rowOff>12519</xdr:rowOff>
    </xdr:to>
    <xdr:sp macro="" textlink="">
      <xdr:nvSpPr>
        <xdr:cNvPr id="348" name="円/楕円 347"/>
        <xdr:cNvSpPr/>
      </xdr:nvSpPr>
      <xdr:spPr>
        <a:xfrm>
          <a:off x="14351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22696</xdr:rowOff>
    </xdr:from>
    <xdr:ext cx="762000" cy="259045"/>
    <xdr:sp macro="" textlink="">
      <xdr:nvSpPr>
        <xdr:cNvPr id="349" name="テキスト ボックス 348"/>
        <xdr:cNvSpPr txBox="1"/>
      </xdr:nvSpPr>
      <xdr:spPr>
        <a:xfrm>
          <a:off x="14020800" y="1030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50" name="円/楕円 349"/>
        <xdr:cNvSpPr/>
      </xdr:nvSpPr>
      <xdr:spPr>
        <a:xfrm>
          <a:off x="13462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51" name="テキスト ボックス 350"/>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年度は前年度に比べ</a:t>
          </a:r>
          <a:r>
            <a:rPr kumimoji="1" lang="en-US" altLang="ja-JP" sz="1100">
              <a:latin typeface="ＭＳ Ｐゴシック"/>
            </a:rPr>
            <a:t>0.5</a:t>
          </a:r>
          <a:r>
            <a:rPr kumimoji="1" lang="ja-JP" altLang="en-US" sz="1100">
              <a:latin typeface="ＭＳ Ｐゴシック"/>
            </a:rPr>
            <a:t>ポイント改善し</a:t>
          </a:r>
          <a:r>
            <a:rPr kumimoji="1" lang="en-US" altLang="ja-JP" sz="1100">
              <a:latin typeface="ＭＳ Ｐゴシック"/>
            </a:rPr>
            <a:t>3.8</a:t>
          </a:r>
          <a:r>
            <a:rPr kumimoji="1" lang="ja-JP" altLang="en-US" sz="1100">
              <a:latin typeface="ＭＳ Ｐゴシック"/>
            </a:rPr>
            <a:t>％となった。</a:t>
          </a:r>
          <a:endParaRPr kumimoji="1" lang="en-US" altLang="ja-JP" sz="1100">
            <a:latin typeface="ＭＳ Ｐゴシック"/>
          </a:endParaRPr>
        </a:p>
        <a:p>
          <a:r>
            <a:rPr kumimoji="1" lang="ja-JP" altLang="en-US" sz="1100">
              <a:latin typeface="ＭＳ Ｐゴシック"/>
            </a:rPr>
            <a:t>過去に建設事業の財源として発行した地方債に係る元利償還金が減少したことなどにより計算上の分子が減少した一方、地方消費税交付金など標準税収入額等の増加により、計算上の分母が増加したことによる。</a:t>
          </a:r>
          <a:endParaRPr kumimoji="1" lang="en-US" altLang="ja-JP" sz="1100">
            <a:latin typeface="ＭＳ Ｐゴシック"/>
          </a:endParaRPr>
        </a:p>
        <a:p>
          <a:r>
            <a:rPr kumimoji="1" lang="ja-JP" altLang="en-US" sz="1100">
              <a:latin typeface="ＭＳ Ｐゴシック"/>
            </a:rPr>
            <a:t>近年投資事業を抑制してきたことから償還額の増加は抑えられ、類似団体平均を下回り良好な状態にあるが、明石駅前南地区市街地再開発事業や中学校給食導入事業などの地方債の発行に伴う償還の影響により、公債費が高い水準で推移するものと考えられるため、引き続き事業の適切な取捨選択を進め、世代間負担の公平化の観点から市債の新規発行を抑制し、公債費の削減を図っ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9" name="直線コネクタ 378"/>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80"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81" name="直線コネクタ 380"/>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2"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3" name="直線コネクタ 382"/>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70696</xdr:rowOff>
    </xdr:to>
    <xdr:cxnSp macro="">
      <xdr:nvCxnSpPr>
        <xdr:cNvPr id="384" name="直線コネクタ 383"/>
        <xdr:cNvCxnSpPr/>
      </xdr:nvCxnSpPr>
      <xdr:spPr>
        <a:xfrm flipV="1">
          <a:off x="16179800" y="688848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152840</xdr:rowOff>
    </xdr:from>
    <xdr:ext cx="762000" cy="259045"/>
    <xdr:sp macro="" textlink="">
      <xdr:nvSpPr>
        <xdr:cNvPr id="385"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6" name="フローチャート : 判断 385"/>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70696</xdr:rowOff>
    </xdr:from>
    <xdr:to>
      <xdr:col>23</xdr:col>
      <xdr:colOff>406400</xdr:colOff>
      <xdr:row>41</xdr:row>
      <xdr:rowOff>11854</xdr:rowOff>
    </xdr:to>
    <xdr:cxnSp macro="">
      <xdr:nvCxnSpPr>
        <xdr:cNvPr id="387" name="直線コネクタ 386"/>
        <xdr:cNvCxnSpPr/>
      </xdr:nvCxnSpPr>
      <xdr:spPr>
        <a:xfrm flipV="1">
          <a:off x="15290800" y="69286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8" name="フローチャート : 判断 387"/>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89" name="テキスト ボックス 388"/>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11854</xdr:rowOff>
    </xdr:from>
    <xdr:to>
      <xdr:col>22</xdr:col>
      <xdr:colOff>203200</xdr:colOff>
      <xdr:row>41</xdr:row>
      <xdr:rowOff>132504</xdr:rowOff>
    </xdr:to>
    <xdr:cxnSp macro="">
      <xdr:nvCxnSpPr>
        <xdr:cNvPr id="390" name="直線コネクタ 389"/>
        <xdr:cNvCxnSpPr/>
      </xdr:nvCxnSpPr>
      <xdr:spPr>
        <a:xfrm flipV="1">
          <a:off x="14401800" y="70413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91" name="フローチャート : 判断 390"/>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92" name="テキスト ボックス 391"/>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132504</xdr:rowOff>
    </xdr:from>
    <xdr:to>
      <xdr:col>21</xdr:col>
      <xdr:colOff>0</xdr:colOff>
      <xdr:row>42</xdr:row>
      <xdr:rowOff>57573</xdr:rowOff>
    </xdr:to>
    <xdr:cxnSp macro="">
      <xdr:nvCxnSpPr>
        <xdr:cNvPr id="393" name="直線コネクタ 392"/>
        <xdr:cNvCxnSpPr/>
      </xdr:nvCxnSpPr>
      <xdr:spPr>
        <a:xfrm flipV="1">
          <a:off x="13512800" y="71619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4" name="フローチャート : 判断 393"/>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95" name="テキスト ボックス 394"/>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6" name="フローチャート : 判断 395"/>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7" name="テキスト ボックス 396"/>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403" name="円/楕円 402"/>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404"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19896</xdr:rowOff>
    </xdr:from>
    <xdr:to>
      <xdr:col>23</xdr:col>
      <xdr:colOff>457200</xdr:colOff>
      <xdr:row>40</xdr:row>
      <xdr:rowOff>121496</xdr:rowOff>
    </xdr:to>
    <xdr:sp macro="" textlink="">
      <xdr:nvSpPr>
        <xdr:cNvPr id="405" name="円/楕円 404"/>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131673</xdr:rowOff>
    </xdr:from>
    <xdr:ext cx="736600" cy="259045"/>
    <xdr:sp macro="" textlink="">
      <xdr:nvSpPr>
        <xdr:cNvPr id="406" name="テキスト ボックス 405"/>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132504</xdr:rowOff>
    </xdr:from>
    <xdr:to>
      <xdr:col>22</xdr:col>
      <xdr:colOff>254000</xdr:colOff>
      <xdr:row>41</xdr:row>
      <xdr:rowOff>62654</xdr:rowOff>
    </xdr:to>
    <xdr:sp macro="" textlink="">
      <xdr:nvSpPr>
        <xdr:cNvPr id="407" name="円/楕円 406"/>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408" name="テキスト ボックス 407"/>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81704</xdr:rowOff>
    </xdr:from>
    <xdr:to>
      <xdr:col>21</xdr:col>
      <xdr:colOff>50800</xdr:colOff>
      <xdr:row>42</xdr:row>
      <xdr:rowOff>11854</xdr:rowOff>
    </xdr:to>
    <xdr:sp macro="" textlink="">
      <xdr:nvSpPr>
        <xdr:cNvPr id="409" name="円/楕円 408"/>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22031</xdr:rowOff>
    </xdr:from>
    <xdr:ext cx="762000" cy="259045"/>
    <xdr:sp macro="" textlink="">
      <xdr:nvSpPr>
        <xdr:cNvPr id="410" name="テキスト ボックス 409"/>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411" name="円/楕円 410"/>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118550</xdr:rowOff>
    </xdr:from>
    <xdr:ext cx="762000" cy="259045"/>
    <xdr:sp macro="" textlink="">
      <xdr:nvSpPr>
        <xdr:cNvPr id="412" name="テキスト ボックス 411"/>
        <xdr:cNvSpPr txBox="1"/>
      </xdr:nvSpPr>
      <xdr:spPr>
        <a:xfrm>
          <a:off x="13131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類似団体平均と比較して高い比率で推移しているが、平成</a:t>
          </a:r>
          <a:r>
            <a:rPr kumimoji="1" lang="en-US" altLang="ja-JP" sz="1100">
              <a:latin typeface="ＭＳ Ｐゴシック"/>
            </a:rPr>
            <a:t>27</a:t>
          </a:r>
          <a:r>
            <a:rPr kumimoji="1" lang="ja-JP" altLang="en-US" sz="1100">
              <a:latin typeface="ＭＳ Ｐゴシック"/>
            </a:rPr>
            <a:t>年度は前年度に比べて</a:t>
          </a:r>
          <a:r>
            <a:rPr kumimoji="1" lang="en-US" altLang="ja-JP" sz="1100">
              <a:latin typeface="ＭＳ Ｐゴシック"/>
            </a:rPr>
            <a:t>2.6</a:t>
          </a:r>
          <a:r>
            <a:rPr kumimoji="1" lang="ja-JP" altLang="en-US" sz="1100">
              <a:latin typeface="ＭＳ Ｐゴシック"/>
            </a:rPr>
            <a:t>ポイント改善し</a:t>
          </a:r>
          <a:r>
            <a:rPr kumimoji="1" lang="en-US" altLang="ja-JP" sz="1100">
              <a:latin typeface="ＭＳ Ｐゴシック"/>
            </a:rPr>
            <a:t>51.5</a:t>
          </a:r>
          <a:r>
            <a:rPr kumimoji="1" lang="ja-JP" altLang="en-US" sz="1100">
              <a:latin typeface="ＭＳ Ｐゴシック"/>
            </a:rPr>
            <a:t>となった。</a:t>
          </a:r>
          <a:endParaRPr kumimoji="1" lang="en-US" altLang="ja-JP" sz="1100">
            <a:latin typeface="ＭＳ Ｐゴシック"/>
          </a:endParaRPr>
        </a:p>
        <a:p>
          <a:r>
            <a:rPr kumimoji="1" lang="ja-JP" altLang="en-US" sz="1100">
              <a:latin typeface="ＭＳ Ｐゴシック"/>
            </a:rPr>
            <a:t>要因としては、一般会計等に係る地方債の現在高は増加したものの、下水道事業債の残高減少などにより公営企業債等繰入見込額が減少したこと、退職手当の見直しにより退職手当負担見込額が減少したことなどにより計算上の分子である将来負担額が減少した一方、地方消費税交付金など標準税収入額等の増加により、計算上の分母である標準財政規模が増加したことによる。</a:t>
          </a:r>
        </a:p>
        <a:p>
          <a:r>
            <a:rPr kumimoji="1" lang="ja-JP" altLang="en-US" sz="1100">
              <a:latin typeface="ＭＳ Ｐゴシック"/>
            </a:rPr>
            <a:t>今後も引き続き地方債残高の適正管理を進め、交付税措置のある有利な市債の活用等を図るなどして、健全な財政運営に取り組みながら将来負担比率の抑制に努めていく。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3" name="直線コネクタ 442"/>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4"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5" name="直線コネクタ 444"/>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161774</xdr:rowOff>
    </xdr:from>
    <xdr:to>
      <xdr:col>24</xdr:col>
      <xdr:colOff>558800</xdr:colOff>
      <xdr:row>17</xdr:row>
      <xdr:rowOff>20199</xdr:rowOff>
    </xdr:to>
    <xdr:cxnSp macro="">
      <xdr:nvCxnSpPr>
        <xdr:cNvPr id="448" name="直線コネクタ 447"/>
        <xdr:cNvCxnSpPr/>
      </xdr:nvCxnSpPr>
      <xdr:spPr>
        <a:xfrm flipV="1">
          <a:off x="16179800" y="2904974"/>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136935</xdr:rowOff>
    </xdr:from>
    <xdr:ext cx="762000" cy="259045"/>
    <xdr:sp macro="" textlink="">
      <xdr:nvSpPr>
        <xdr:cNvPr id="449" name="将来負担の状況平均値テキスト"/>
        <xdr:cNvSpPr txBox="1"/>
      </xdr:nvSpPr>
      <xdr:spPr>
        <a:xfrm>
          <a:off x="17106900" y="253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50" name="フローチャート : 判断 449"/>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20199</xdr:rowOff>
    </xdr:from>
    <xdr:to>
      <xdr:col>23</xdr:col>
      <xdr:colOff>406400</xdr:colOff>
      <xdr:row>17</xdr:row>
      <xdr:rowOff>65012</xdr:rowOff>
    </xdr:to>
    <xdr:cxnSp macro="">
      <xdr:nvCxnSpPr>
        <xdr:cNvPr id="451" name="直線コネクタ 450"/>
        <xdr:cNvCxnSpPr/>
      </xdr:nvCxnSpPr>
      <xdr:spPr>
        <a:xfrm flipV="1">
          <a:off x="15290800" y="2934849"/>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2" name="フローチャート : 判断 451"/>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53" name="テキスト ボックス 452"/>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65012</xdr:rowOff>
    </xdr:from>
    <xdr:to>
      <xdr:col>22</xdr:col>
      <xdr:colOff>203200</xdr:colOff>
      <xdr:row>17</xdr:row>
      <xdr:rowOff>70757</xdr:rowOff>
    </xdr:to>
    <xdr:cxnSp macro="">
      <xdr:nvCxnSpPr>
        <xdr:cNvPr id="454" name="直線コネクタ 453"/>
        <xdr:cNvCxnSpPr/>
      </xdr:nvCxnSpPr>
      <xdr:spPr>
        <a:xfrm flipV="1">
          <a:off x="14401800" y="297966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91440</xdr:rowOff>
    </xdr:from>
    <xdr:to>
      <xdr:col>22</xdr:col>
      <xdr:colOff>254000</xdr:colOff>
      <xdr:row>17</xdr:row>
      <xdr:rowOff>21590</xdr:rowOff>
    </xdr:to>
    <xdr:sp macro="" textlink="">
      <xdr:nvSpPr>
        <xdr:cNvPr id="455" name="フローチャート : 判断 454"/>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31767</xdr:rowOff>
    </xdr:from>
    <xdr:ext cx="762000" cy="259045"/>
    <xdr:sp macro="" textlink="">
      <xdr:nvSpPr>
        <xdr:cNvPr id="456" name="テキスト ボックス 455"/>
        <xdr:cNvSpPr txBox="1"/>
      </xdr:nvSpPr>
      <xdr:spPr>
        <a:xfrm>
          <a:off x="14909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70757</xdr:rowOff>
    </xdr:from>
    <xdr:to>
      <xdr:col>21</xdr:col>
      <xdr:colOff>0</xdr:colOff>
      <xdr:row>17</xdr:row>
      <xdr:rowOff>162681</xdr:rowOff>
    </xdr:to>
    <xdr:cxnSp macro="">
      <xdr:nvCxnSpPr>
        <xdr:cNvPr id="457" name="直線コネクタ 456"/>
        <xdr:cNvCxnSpPr/>
      </xdr:nvCxnSpPr>
      <xdr:spPr>
        <a:xfrm flipV="1">
          <a:off x="13512800" y="298540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11914</xdr:rowOff>
    </xdr:from>
    <xdr:to>
      <xdr:col>21</xdr:col>
      <xdr:colOff>50800</xdr:colOff>
      <xdr:row>17</xdr:row>
      <xdr:rowOff>113514</xdr:rowOff>
    </xdr:to>
    <xdr:sp macro="" textlink="">
      <xdr:nvSpPr>
        <xdr:cNvPr id="458" name="フローチャート : 判断 457"/>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123691</xdr:rowOff>
    </xdr:from>
    <xdr:ext cx="762000" cy="259045"/>
    <xdr:sp macro="" textlink="">
      <xdr:nvSpPr>
        <xdr:cNvPr id="459" name="テキスト ボックス 458"/>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60" name="フローチャート : 判断 459"/>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6246</xdr:rowOff>
    </xdr:from>
    <xdr:ext cx="762000" cy="259045"/>
    <xdr:sp macro="" textlink="">
      <xdr:nvSpPr>
        <xdr:cNvPr id="461" name="テキスト ボックス 460"/>
        <xdr:cNvSpPr txBox="1"/>
      </xdr:nvSpPr>
      <xdr:spPr>
        <a:xfrm>
          <a:off x="13131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110974</xdr:rowOff>
    </xdr:from>
    <xdr:to>
      <xdr:col>24</xdr:col>
      <xdr:colOff>609600</xdr:colOff>
      <xdr:row>17</xdr:row>
      <xdr:rowOff>41124</xdr:rowOff>
    </xdr:to>
    <xdr:sp macro="" textlink="">
      <xdr:nvSpPr>
        <xdr:cNvPr id="467" name="円/楕円 466"/>
        <xdr:cNvSpPr/>
      </xdr:nvSpPr>
      <xdr:spPr>
        <a:xfrm>
          <a:off x="16967200" y="28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83051</xdr:rowOff>
    </xdr:from>
    <xdr:ext cx="762000" cy="259045"/>
    <xdr:sp macro="" textlink="">
      <xdr:nvSpPr>
        <xdr:cNvPr id="468" name="将来負担の状況該当値テキスト"/>
        <xdr:cNvSpPr txBox="1"/>
      </xdr:nvSpPr>
      <xdr:spPr>
        <a:xfrm>
          <a:off x="17106900" y="282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140849</xdr:rowOff>
    </xdr:from>
    <xdr:to>
      <xdr:col>23</xdr:col>
      <xdr:colOff>457200</xdr:colOff>
      <xdr:row>17</xdr:row>
      <xdr:rowOff>70999</xdr:rowOff>
    </xdr:to>
    <xdr:sp macro="" textlink="">
      <xdr:nvSpPr>
        <xdr:cNvPr id="469" name="円/楕円 468"/>
        <xdr:cNvSpPr/>
      </xdr:nvSpPr>
      <xdr:spPr>
        <a:xfrm>
          <a:off x="16129000" y="28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55776</xdr:rowOff>
    </xdr:from>
    <xdr:ext cx="736600" cy="259045"/>
    <xdr:sp macro="" textlink="">
      <xdr:nvSpPr>
        <xdr:cNvPr id="470" name="テキスト ボックス 469"/>
        <xdr:cNvSpPr txBox="1"/>
      </xdr:nvSpPr>
      <xdr:spPr>
        <a:xfrm>
          <a:off x="15798800" y="297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14212</xdr:rowOff>
    </xdr:from>
    <xdr:to>
      <xdr:col>22</xdr:col>
      <xdr:colOff>254000</xdr:colOff>
      <xdr:row>17</xdr:row>
      <xdr:rowOff>115812</xdr:rowOff>
    </xdr:to>
    <xdr:sp macro="" textlink="">
      <xdr:nvSpPr>
        <xdr:cNvPr id="471" name="円/楕円 470"/>
        <xdr:cNvSpPr/>
      </xdr:nvSpPr>
      <xdr:spPr>
        <a:xfrm>
          <a:off x="15240000" y="29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100589</xdr:rowOff>
    </xdr:from>
    <xdr:ext cx="762000" cy="259045"/>
    <xdr:sp macro="" textlink="">
      <xdr:nvSpPr>
        <xdr:cNvPr id="472" name="テキスト ボックス 471"/>
        <xdr:cNvSpPr txBox="1"/>
      </xdr:nvSpPr>
      <xdr:spPr>
        <a:xfrm>
          <a:off x="14909800" y="301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19957</xdr:rowOff>
    </xdr:from>
    <xdr:to>
      <xdr:col>21</xdr:col>
      <xdr:colOff>50800</xdr:colOff>
      <xdr:row>17</xdr:row>
      <xdr:rowOff>121557</xdr:rowOff>
    </xdr:to>
    <xdr:sp macro="" textlink="">
      <xdr:nvSpPr>
        <xdr:cNvPr id="473" name="円/楕円 472"/>
        <xdr:cNvSpPr/>
      </xdr:nvSpPr>
      <xdr:spPr>
        <a:xfrm>
          <a:off x="14351000" y="29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106334</xdr:rowOff>
    </xdr:from>
    <xdr:ext cx="762000" cy="259045"/>
    <xdr:sp macro="" textlink="">
      <xdr:nvSpPr>
        <xdr:cNvPr id="474" name="テキスト ボックス 473"/>
        <xdr:cNvSpPr txBox="1"/>
      </xdr:nvSpPr>
      <xdr:spPr>
        <a:xfrm>
          <a:off x="14020800" y="302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111881</xdr:rowOff>
    </xdr:from>
    <xdr:to>
      <xdr:col>19</xdr:col>
      <xdr:colOff>533400</xdr:colOff>
      <xdr:row>18</xdr:row>
      <xdr:rowOff>42031</xdr:rowOff>
    </xdr:to>
    <xdr:sp macro="" textlink="">
      <xdr:nvSpPr>
        <xdr:cNvPr id="475" name="円/楕円 474"/>
        <xdr:cNvSpPr/>
      </xdr:nvSpPr>
      <xdr:spPr>
        <a:xfrm>
          <a:off x="13462000" y="30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26808</xdr:rowOff>
    </xdr:from>
    <xdr:ext cx="762000" cy="259045"/>
    <xdr:sp macro="" textlink="">
      <xdr:nvSpPr>
        <xdr:cNvPr id="476" name="テキスト ボックス 475"/>
        <xdr:cNvSpPr txBox="1"/>
      </xdr:nvSpPr>
      <xdr:spPr>
        <a:xfrm>
          <a:off x="13131800" y="311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298,059
295,112
49.42
102,952,355
99,572,905
1,978,693
55,825,615
113,671,152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51.5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他市において、物件費に計上される臨時職員の代替として、人件費に計上される任期付短時間勤務職員を採用していることなどにより、類似団体平均を上回っている状況にあるが、再任用職員の活用による正規職員数の削減や、業務改善による時間外勤務の削減、持ち家に係る住居手当の廃止などの人件費削減の取り組みを行っているところである。</a:t>
          </a:r>
        </a:p>
        <a:p>
          <a:r>
            <a:rPr kumimoji="1" lang="ja-JP" altLang="en-US" sz="1100">
              <a:latin typeface="ＭＳ Ｐゴシック"/>
            </a:rPr>
            <a:t>また、平成</a:t>
          </a:r>
          <a:r>
            <a:rPr kumimoji="1" lang="en-US" altLang="ja-JP" sz="1100">
              <a:latin typeface="ＭＳ Ｐゴシック"/>
            </a:rPr>
            <a:t>28</a:t>
          </a:r>
          <a:r>
            <a:rPr kumimoji="1" lang="ja-JP" altLang="en-US" sz="1100">
              <a:latin typeface="ＭＳ Ｐゴシック"/>
            </a:rPr>
            <a:t>年度からは、地域手当の支給率引き下げ（対前年△</a:t>
          </a:r>
          <a:r>
            <a:rPr kumimoji="1" lang="en-US" altLang="ja-JP" sz="1100">
              <a:latin typeface="ＭＳ Ｐゴシック"/>
            </a:rPr>
            <a:t>2%</a:t>
          </a:r>
          <a:r>
            <a:rPr kumimoji="1" lang="ja-JP" altLang="en-US" sz="1100">
              <a:latin typeface="ＭＳ Ｐゴシック"/>
            </a:rPr>
            <a:t>）や、平成</a:t>
          </a:r>
          <a:r>
            <a:rPr kumimoji="1" lang="en-US" altLang="ja-JP" sz="1100">
              <a:latin typeface="ＭＳ Ｐゴシック"/>
            </a:rPr>
            <a:t>29</a:t>
          </a:r>
          <a:r>
            <a:rPr kumimoji="1" lang="ja-JP" altLang="en-US" sz="1100">
              <a:latin typeface="ＭＳ Ｐゴシック"/>
            </a:rPr>
            <a:t>年</a:t>
          </a:r>
          <a:r>
            <a:rPr kumimoji="1" lang="en-US" altLang="ja-JP" sz="1100">
              <a:latin typeface="ＭＳ Ｐゴシック"/>
            </a:rPr>
            <a:t>1</a:t>
          </a:r>
          <a:r>
            <a:rPr kumimoji="1" lang="ja-JP" altLang="en-US" sz="1100">
              <a:latin typeface="ＭＳ Ｐゴシック"/>
            </a:rPr>
            <a:t>月に定期昇給の抑制措置を行うなど、今後も人件費の適正化を図り、コストの削減に努める。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127000</xdr:rowOff>
    </xdr:to>
    <xdr:cxnSp macro="">
      <xdr:nvCxnSpPr>
        <xdr:cNvPr id="68" name="直線コネクタ 67"/>
        <xdr:cNvCxnSpPr/>
      </xdr:nvCxnSpPr>
      <xdr:spPr>
        <a:xfrm flipV="1">
          <a:off x="3987800" y="6565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9"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75293</xdr:rowOff>
    </xdr:to>
    <xdr:cxnSp macro="">
      <xdr:nvCxnSpPr>
        <xdr:cNvPr id="71" name="直線コネクタ 70"/>
        <xdr:cNvCxnSpPr/>
      </xdr:nvCxnSpPr>
      <xdr:spPr>
        <a:xfrm flipV="1">
          <a:off x="3098800" y="66421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53522</xdr:rowOff>
    </xdr:from>
    <xdr:to>
      <xdr:col>4</xdr:col>
      <xdr:colOff>346075</xdr:colOff>
      <xdr:row>39</xdr:row>
      <xdr:rowOff>75293</xdr:rowOff>
    </xdr:to>
    <xdr:cxnSp macro="">
      <xdr:nvCxnSpPr>
        <xdr:cNvPr id="74" name="直線コネクタ 73"/>
        <xdr:cNvCxnSpPr/>
      </xdr:nvCxnSpPr>
      <xdr:spPr>
        <a:xfrm>
          <a:off x="2209800" y="6740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6" name="テキスト ボックス 75"/>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170543</xdr:rowOff>
    </xdr:from>
    <xdr:to>
      <xdr:col>3</xdr:col>
      <xdr:colOff>142875</xdr:colOff>
      <xdr:row>39</xdr:row>
      <xdr:rowOff>53522</xdr:rowOff>
    </xdr:to>
    <xdr:cxnSp macro="">
      <xdr:nvCxnSpPr>
        <xdr:cNvPr id="77" name="直線コネクタ 76"/>
        <xdr:cNvCxnSpPr/>
      </xdr:nvCxnSpPr>
      <xdr:spPr>
        <a:xfrm>
          <a:off x="1320800" y="6685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9" name="テキスト ボックス 78"/>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90005</xdr:rowOff>
    </xdr:from>
    <xdr:ext cx="762000" cy="259045"/>
    <xdr:sp macro="" textlink="">
      <xdr:nvSpPr>
        <xdr:cNvPr id="81" name="テキスト ボックス 80"/>
        <xdr:cNvSpPr txBox="1"/>
      </xdr:nvSpPr>
      <xdr:spPr>
        <a:xfrm>
          <a:off x="939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7" name="円/楕円 86"/>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8"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9" name="円/楕円 88"/>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90" name="テキスト ボックス 89"/>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24493</xdr:rowOff>
    </xdr:from>
    <xdr:to>
      <xdr:col>4</xdr:col>
      <xdr:colOff>396875</xdr:colOff>
      <xdr:row>39</xdr:row>
      <xdr:rowOff>126093</xdr:rowOff>
    </xdr:to>
    <xdr:sp macro="" textlink="">
      <xdr:nvSpPr>
        <xdr:cNvPr id="91" name="円/楕円 90"/>
        <xdr:cNvSpPr/>
      </xdr:nvSpPr>
      <xdr:spPr>
        <a:xfrm>
          <a:off x="3048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110870</xdr:rowOff>
    </xdr:from>
    <xdr:ext cx="762000" cy="259045"/>
    <xdr:sp macro="" textlink="">
      <xdr:nvSpPr>
        <xdr:cNvPr id="92" name="テキスト ボックス 91"/>
        <xdr:cNvSpPr txBox="1"/>
      </xdr:nvSpPr>
      <xdr:spPr>
        <a:xfrm>
          <a:off x="2717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2722</xdr:rowOff>
    </xdr:from>
    <xdr:to>
      <xdr:col>3</xdr:col>
      <xdr:colOff>193675</xdr:colOff>
      <xdr:row>39</xdr:row>
      <xdr:rowOff>104322</xdr:rowOff>
    </xdr:to>
    <xdr:sp macro="" textlink="">
      <xdr:nvSpPr>
        <xdr:cNvPr id="93" name="円/楕円 92"/>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89099</xdr:rowOff>
    </xdr:from>
    <xdr:ext cx="762000" cy="259045"/>
    <xdr:sp macro="" textlink="">
      <xdr:nvSpPr>
        <xdr:cNvPr id="94" name="テキスト ボックス 93"/>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119743</xdr:rowOff>
    </xdr:from>
    <xdr:to>
      <xdr:col>1</xdr:col>
      <xdr:colOff>676275</xdr:colOff>
      <xdr:row>39</xdr:row>
      <xdr:rowOff>49893</xdr:rowOff>
    </xdr:to>
    <xdr:sp macro="" textlink="">
      <xdr:nvSpPr>
        <xdr:cNvPr id="95" name="円/楕円 94"/>
        <xdr:cNvSpPr/>
      </xdr:nvSpPr>
      <xdr:spPr>
        <a:xfrm>
          <a:off x="1270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34670</xdr:rowOff>
    </xdr:from>
    <xdr:ext cx="762000" cy="259045"/>
    <xdr:sp macro="" textlink="">
      <xdr:nvSpPr>
        <xdr:cNvPr id="96" name="テキスト ボックス 95"/>
        <xdr:cNvSpPr txBox="1"/>
      </xdr:nvSpPr>
      <xdr:spPr>
        <a:xfrm>
          <a:off x="939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物件費に係る経常収支比率は、近年</a:t>
          </a:r>
          <a:r>
            <a:rPr kumimoji="1" lang="en-US" altLang="ja-JP" sz="1200">
              <a:latin typeface="ＭＳ Ｐゴシック"/>
            </a:rPr>
            <a:t>12</a:t>
          </a:r>
          <a:r>
            <a:rPr kumimoji="1" lang="ja-JP" altLang="en-US" sz="1200">
              <a:latin typeface="ＭＳ Ｐゴシック"/>
            </a:rPr>
            <a:t>％前後で推移しており、類似団体平均を下回っている。</a:t>
          </a:r>
          <a:endParaRPr kumimoji="1" lang="en-US" altLang="ja-JP" sz="1200">
            <a:latin typeface="ＭＳ Ｐゴシック"/>
          </a:endParaRPr>
        </a:p>
        <a:p>
          <a:r>
            <a:rPr kumimoji="1" lang="ja-JP" altLang="en-US" sz="1200">
              <a:latin typeface="ＭＳ Ｐゴシック"/>
            </a:rPr>
            <a:t>これは、平成</a:t>
          </a:r>
          <a:r>
            <a:rPr kumimoji="1" lang="en-US" altLang="ja-JP" sz="1200">
              <a:latin typeface="ＭＳ Ｐゴシック"/>
            </a:rPr>
            <a:t>8</a:t>
          </a:r>
          <a:r>
            <a:rPr kumimoji="1" lang="ja-JP" altLang="en-US" sz="1200">
              <a:latin typeface="ＭＳ Ｐゴシック"/>
            </a:rPr>
            <a:t>年度に行政改革大綱を策定し、以後、行政改革実施計画に基づき継続して経常的な経費の節減に取り組んできた結果である。</a:t>
          </a:r>
          <a:endParaRPr kumimoji="1" lang="en-US" altLang="ja-JP" sz="1200">
            <a:latin typeface="ＭＳ Ｐゴシック"/>
          </a:endParaRPr>
        </a:p>
        <a:p>
          <a:r>
            <a:rPr kumimoji="1" lang="ja-JP" altLang="en-US" sz="1200">
              <a:latin typeface="ＭＳ Ｐゴシック"/>
            </a:rPr>
            <a:t>今後も引き続き事業のスクラップ・アンド・ビルドを行いながら、更なる行政改革の取り組みなどにより、コストの低減を図っていく。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61686</xdr:rowOff>
    </xdr:from>
    <xdr:to>
      <xdr:col>24</xdr:col>
      <xdr:colOff>31750</xdr:colOff>
      <xdr:row>14</xdr:row>
      <xdr:rowOff>159657</xdr:rowOff>
    </xdr:to>
    <xdr:cxnSp macro="">
      <xdr:nvCxnSpPr>
        <xdr:cNvPr id="131" name="直線コネクタ 130"/>
        <xdr:cNvCxnSpPr/>
      </xdr:nvCxnSpPr>
      <xdr:spPr>
        <a:xfrm>
          <a:off x="15671800" y="24619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61686</xdr:rowOff>
    </xdr:from>
    <xdr:to>
      <xdr:col>22</xdr:col>
      <xdr:colOff>565150</xdr:colOff>
      <xdr:row>14</xdr:row>
      <xdr:rowOff>78014</xdr:rowOff>
    </xdr:to>
    <xdr:cxnSp macro="">
      <xdr:nvCxnSpPr>
        <xdr:cNvPr id="134" name="直線コネクタ 133"/>
        <xdr:cNvCxnSpPr/>
      </xdr:nvCxnSpPr>
      <xdr:spPr>
        <a:xfrm flipV="1">
          <a:off x="14782800" y="24619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45357</xdr:rowOff>
    </xdr:from>
    <xdr:to>
      <xdr:col>21</xdr:col>
      <xdr:colOff>361950</xdr:colOff>
      <xdr:row>14</xdr:row>
      <xdr:rowOff>78014</xdr:rowOff>
    </xdr:to>
    <xdr:cxnSp macro="">
      <xdr:nvCxnSpPr>
        <xdr:cNvPr id="137" name="直線コネクタ 136"/>
        <xdr:cNvCxnSpPr/>
      </xdr:nvCxnSpPr>
      <xdr:spPr>
        <a:xfrm>
          <a:off x="13893800" y="2445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154413</xdr:rowOff>
    </xdr:from>
    <xdr:ext cx="762000" cy="259045"/>
    <xdr:sp macro="" textlink="">
      <xdr:nvSpPr>
        <xdr:cNvPr id="139" name="テキスト ボックス 138"/>
        <xdr:cNvSpPr txBox="1"/>
      </xdr:nvSpPr>
      <xdr:spPr>
        <a:xfrm>
          <a:off x="14401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45357</xdr:rowOff>
    </xdr:from>
    <xdr:to>
      <xdr:col>20</xdr:col>
      <xdr:colOff>158750</xdr:colOff>
      <xdr:row>14</xdr:row>
      <xdr:rowOff>78014</xdr:rowOff>
    </xdr:to>
    <xdr:cxnSp macro="">
      <xdr:nvCxnSpPr>
        <xdr:cNvPr id="140" name="直線コネクタ 139"/>
        <xdr:cNvCxnSpPr/>
      </xdr:nvCxnSpPr>
      <xdr:spPr>
        <a:xfrm flipV="1">
          <a:off x="13004800" y="2445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42" name="テキスト ボックス 141"/>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23784</xdr:rowOff>
    </xdr:from>
    <xdr:ext cx="762000" cy="259045"/>
    <xdr:sp macro="" textlink="">
      <xdr:nvSpPr>
        <xdr:cNvPr id="144" name="テキスト ボックス 143"/>
        <xdr:cNvSpPr txBox="1"/>
      </xdr:nvSpPr>
      <xdr:spPr>
        <a:xfrm>
          <a:off x="12623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108857</xdr:rowOff>
    </xdr:from>
    <xdr:to>
      <xdr:col>24</xdr:col>
      <xdr:colOff>82550</xdr:colOff>
      <xdr:row>15</xdr:row>
      <xdr:rowOff>39007</xdr:rowOff>
    </xdr:to>
    <xdr:sp macro="" textlink="">
      <xdr:nvSpPr>
        <xdr:cNvPr id="150" name="円/楕円 149"/>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125384</xdr:rowOff>
    </xdr:from>
    <xdr:ext cx="762000" cy="259045"/>
    <xdr:sp macro="" textlink="">
      <xdr:nvSpPr>
        <xdr:cNvPr id="151"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10886</xdr:rowOff>
    </xdr:from>
    <xdr:to>
      <xdr:col>22</xdr:col>
      <xdr:colOff>615950</xdr:colOff>
      <xdr:row>14</xdr:row>
      <xdr:rowOff>112486</xdr:rowOff>
    </xdr:to>
    <xdr:sp macro="" textlink="">
      <xdr:nvSpPr>
        <xdr:cNvPr id="152" name="円/楕円 151"/>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122663</xdr:rowOff>
    </xdr:from>
    <xdr:ext cx="736600" cy="259045"/>
    <xdr:sp macro="" textlink="">
      <xdr:nvSpPr>
        <xdr:cNvPr id="153" name="テキスト ボックス 152"/>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27214</xdr:rowOff>
    </xdr:from>
    <xdr:to>
      <xdr:col>21</xdr:col>
      <xdr:colOff>412750</xdr:colOff>
      <xdr:row>14</xdr:row>
      <xdr:rowOff>128814</xdr:rowOff>
    </xdr:to>
    <xdr:sp macro="" textlink="">
      <xdr:nvSpPr>
        <xdr:cNvPr id="154" name="円/楕円 153"/>
        <xdr:cNvSpPr/>
      </xdr:nvSpPr>
      <xdr:spPr>
        <a:xfrm>
          <a:off x="147320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138991</xdr:rowOff>
    </xdr:from>
    <xdr:ext cx="762000" cy="259045"/>
    <xdr:sp macro="" textlink="">
      <xdr:nvSpPr>
        <xdr:cNvPr id="155" name="テキスト ボックス 154"/>
        <xdr:cNvSpPr txBox="1"/>
      </xdr:nvSpPr>
      <xdr:spPr>
        <a:xfrm>
          <a:off x="14401800" y="219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166007</xdr:rowOff>
    </xdr:from>
    <xdr:to>
      <xdr:col>20</xdr:col>
      <xdr:colOff>209550</xdr:colOff>
      <xdr:row>14</xdr:row>
      <xdr:rowOff>96157</xdr:rowOff>
    </xdr:to>
    <xdr:sp macro="" textlink="">
      <xdr:nvSpPr>
        <xdr:cNvPr id="156" name="円/楕円 155"/>
        <xdr:cNvSpPr/>
      </xdr:nvSpPr>
      <xdr:spPr>
        <a:xfrm>
          <a:off x="13843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106334</xdr:rowOff>
    </xdr:from>
    <xdr:ext cx="762000" cy="259045"/>
    <xdr:sp macro="" textlink="">
      <xdr:nvSpPr>
        <xdr:cNvPr id="157" name="テキスト ボックス 156"/>
        <xdr:cNvSpPr txBox="1"/>
      </xdr:nvSpPr>
      <xdr:spPr>
        <a:xfrm>
          <a:off x="13512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27214</xdr:rowOff>
    </xdr:from>
    <xdr:to>
      <xdr:col>19</xdr:col>
      <xdr:colOff>6350</xdr:colOff>
      <xdr:row>14</xdr:row>
      <xdr:rowOff>128814</xdr:rowOff>
    </xdr:to>
    <xdr:sp macro="" textlink="">
      <xdr:nvSpPr>
        <xdr:cNvPr id="158" name="円/楕円 157"/>
        <xdr:cNvSpPr/>
      </xdr:nvSpPr>
      <xdr:spPr>
        <a:xfrm>
          <a:off x="129540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138991</xdr:rowOff>
    </xdr:from>
    <xdr:ext cx="762000" cy="259045"/>
    <xdr:sp macro="" textlink="">
      <xdr:nvSpPr>
        <xdr:cNvPr id="159" name="テキスト ボックス 158"/>
        <xdr:cNvSpPr txBox="1"/>
      </xdr:nvSpPr>
      <xdr:spPr>
        <a:xfrm>
          <a:off x="12623800" y="219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扶助費に係る経常収支比率は類似団体平均を上回っており、その要因として、平成</a:t>
          </a:r>
          <a:r>
            <a:rPr kumimoji="1" lang="en-US" altLang="ja-JP" sz="1100">
              <a:latin typeface="ＭＳ Ｐゴシック"/>
            </a:rPr>
            <a:t>27</a:t>
          </a:r>
          <a:r>
            <a:rPr kumimoji="1" lang="ja-JP" altLang="en-US" sz="1100">
              <a:latin typeface="ＭＳ Ｐゴシック"/>
            </a:rPr>
            <a:t>年度決算においては、私立保育所及び私立認定こども園事業費や障害児通所支援事業などの障害福祉事業費等の増加などが挙げられる。</a:t>
          </a:r>
        </a:p>
        <a:p>
          <a:r>
            <a:rPr kumimoji="1" lang="ja-JP" altLang="en-US" sz="1100">
              <a:latin typeface="ＭＳ Ｐゴシック"/>
            </a:rPr>
            <a:t>近年類似団体平均との差が拡大していたが、平成</a:t>
          </a:r>
          <a:r>
            <a:rPr kumimoji="1" lang="en-US" altLang="ja-JP" sz="1100">
              <a:latin typeface="ＭＳ Ｐゴシック"/>
            </a:rPr>
            <a:t>27</a:t>
          </a:r>
          <a:r>
            <a:rPr kumimoji="1" lang="ja-JP" altLang="en-US" sz="1100">
              <a:latin typeface="ＭＳ Ｐゴシック"/>
            </a:rPr>
            <a:t>年度はやや改善して</a:t>
          </a:r>
          <a:r>
            <a:rPr kumimoji="1" lang="en-US" altLang="ja-JP" sz="1100">
              <a:latin typeface="ＭＳ Ｐゴシック"/>
            </a:rPr>
            <a:t>1.9</a:t>
          </a:r>
          <a:r>
            <a:rPr kumimoji="1" lang="ja-JP" altLang="en-US" sz="1100">
              <a:latin typeface="ＭＳ Ｐゴシック"/>
            </a:rPr>
            <a:t>ポイントに縮まった。</a:t>
          </a:r>
          <a:endParaRPr kumimoji="1" lang="en-US" altLang="ja-JP" sz="1100">
            <a:latin typeface="ＭＳ Ｐゴシック"/>
          </a:endParaRPr>
        </a:p>
        <a:p>
          <a:r>
            <a:rPr kumimoji="1" lang="ja-JP" altLang="en-US" sz="1100">
              <a:latin typeface="ＭＳ Ｐゴシック"/>
            </a:rPr>
            <a:t>しかしながら、少子高齢化の進展に伴う福祉関係経費の伸び率や本市が進める子どもを核としたまちづくり、経済情勢等を勘案すると、今後も引き続き増加傾向で推移するものと見込んでいる。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69850</xdr:rowOff>
    </xdr:from>
    <xdr:to>
      <xdr:col>7</xdr:col>
      <xdr:colOff>15875</xdr:colOff>
      <xdr:row>59</xdr:row>
      <xdr:rowOff>120650</xdr:rowOff>
    </xdr:to>
    <xdr:cxnSp macro="">
      <xdr:nvCxnSpPr>
        <xdr:cNvPr id="192" name="直線コネクタ 191"/>
        <xdr:cNvCxnSpPr/>
      </xdr:nvCxnSpPr>
      <xdr:spPr>
        <a:xfrm flipV="1">
          <a:off x="3987800" y="10185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93"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152400</xdr:rowOff>
    </xdr:from>
    <xdr:to>
      <xdr:col>5</xdr:col>
      <xdr:colOff>549275</xdr:colOff>
      <xdr:row>59</xdr:row>
      <xdr:rowOff>120650</xdr:rowOff>
    </xdr:to>
    <xdr:cxnSp macro="">
      <xdr:nvCxnSpPr>
        <xdr:cNvPr id="195" name="直線コネクタ 194"/>
        <xdr:cNvCxnSpPr/>
      </xdr:nvCxnSpPr>
      <xdr:spPr>
        <a:xfrm>
          <a:off x="3098800" y="10096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7" name="テキスト ボックス 196"/>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114300</xdr:rowOff>
    </xdr:from>
    <xdr:to>
      <xdr:col>4</xdr:col>
      <xdr:colOff>346075</xdr:colOff>
      <xdr:row>58</xdr:row>
      <xdr:rowOff>152400</xdr:rowOff>
    </xdr:to>
    <xdr:cxnSp macro="">
      <xdr:nvCxnSpPr>
        <xdr:cNvPr id="198" name="直線コネクタ 197"/>
        <xdr:cNvCxnSpPr/>
      </xdr:nvCxnSpPr>
      <xdr:spPr>
        <a:xfrm>
          <a:off x="22098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95250</xdr:rowOff>
    </xdr:from>
    <xdr:to>
      <xdr:col>3</xdr:col>
      <xdr:colOff>142875</xdr:colOff>
      <xdr:row>58</xdr:row>
      <xdr:rowOff>114300</xdr:rowOff>
    </xdr:to>
    <xdr:cxnSp macro="">
      <xdr:nvCxnSpPr>
        <xdr:cNvPr id="201" name="直線コネクタ 200"/>
        <xdr:cNvCxnSpPr/>
      </xdr:nvCxnSpPr>
      <xdr:spPr>
        <a:xfrm>
          <a:off x="1320800" y="9867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03" name="テキスト ボックス 20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5" name="テキスト ボックス 204"/>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11" name="円/楕円 210"/>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12"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69850</xdr:rowOff>
    </xdr:from>
    <xdr:to>
      <xdr:col>5</xdr:col>
      <xdr:colOff>600075</xdr:colOff>
      <xdr:row>60</xdr:row>
      <xdr:rowOff>0</xdr:rowOff>
    </xdr:to>
    <xdr:sp macro="" textlink="">
      <xdr:nvSpPr>
        <xdr:cNvPr id="213" name="円/楕円 212"/>
        <xdr:cNvSpPr/>
      </xdr:nvSpPr>
      <xdr:spPr>
        <a:xfrm>
          <a:off x="3937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156227</xdr:rowOff>
    </xdr:from>
    <xdr:ext cx="736600" cy="259045"/>
    <xdr:sp macro="" textlink="">
      <xdr:nvSpPr>
        <xdr:cNvPr id="214" name="テキスト ボックス 213"/>
        <xdr:cNvSpPr txBox="1"/>
      </xdr:nvSpPr>
      <xdr:spPr>
        <a:xfrm>
          <a:off x="3606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101600</xdr:rowOff>
    </xdr:from>
    <xdr:to>
      <xdr:col>4</xdr:col>
      <xdr:colOff>396875</xdr:colOff>
      <xdr:row>59</xdr:row>
      <xdr:rowOff>31750</xdr:rowOff>
    </xdr:to>
    <xdr:sp macro="" textlink="">
      <xdr:nvSpPr>
        <xdr:cNvPr id="215" name="円/楕円 214"/>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16527</xdr:rowOff>
    </xdr:from>
    <xdr:ext cx="762000" cy="259045"/>
    <xdr:sp macro="" textlink="">
      <xdr:nvSpPr>
        <xdr:cNvPr id="216" name="テキスト ボックス 215"/>
        <xdr:cNvSpPr txBox="1"/>
      </xdr:nvSpPr>
      <xdr:spPr>
        <a:xfrm>
          <a:off x="2717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63500</xdr:rowOff>
    </xdr:from>
    <xdr:to>
      <xdr:col>3</xdr:col>
      <xdr:colOff>193675</xdr:colOff>
      <xdr:row>58</xdr:row>
      <xdr:rowOff>165100</xdr:rowOff>
    </xdr:to>
    <xdr:sp macro="" textlink="">
      <xdr:nvSpPr>
        <xdr:cNvPr id="217" name="円/楕円 216"/>
        <xdr:cNvSpPr/>
      </xdr:nvSpPr>
      <xdr:spPr>
        <a:xfrm>
          <a:off x="2159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149877</xdr:rowOff>
    </xdr:from>
    <xdr:ext cx="762000" cy="259045"/>
    <xdr:sp macro="" textlink="">
      <xdr:nvSpPr>
        <xdr:cNvPr id="218" name="テキスト ボックス 217"/>
        <xdr:cNvSpPr txBox="1"/>
      </xdr:nvSpPr>
      <xdr:spPr>
        <a:xfrm>
          <a:off x="1828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44450</xdr:rowOff>
    </xdr:from>
    <xdr:to>
      <xdr:col>1</xdr:col>
      <xdr:colOff>676275</xdr:colOff>
      <xdr:row>57</xdr:row>
      <xdr:rowOff>146050</xdr:rowOff>
    </xdr:to>
    <xdr:sp macro="" textlink="">
      <xdr:nvSpPr>
        <xdr:cNvPr id="219" name="円/楕円 218"/>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130827</xdr:rowOff>
    </xdr:from>
    <xdr:ext cx="762000" cy="259045"/>
    <xdr:sp macro="" textlink="">
      <xdr:nvSpPr>
        <xdr:cNvPr id="220" name="テキスト ボックス 219"/>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その他に係る経常収支比率が類似団体平均を上回っているのは、特別会計等に対する繰出金が多いことが主な要因である。</a:t>
          </a:r>
          <a:endParaRPr kumimoji="1" lang="en-US" altLang="ja-JP" sz="1100">
            <a:latin typeface="ＭＳ Ｐゴシック"/>
          </a:endParaRPr>
        </a:p>
        <a:p>
          <a:r>
            <a:rPr kumimoji="1" lang="ja-JP" altLang="en-US" sz="1200">
              <a:latin typeface="ＭＳ Ｐゴシック"/>
            </a:rPr>
            <a:t>平成</a:t>
          </a:r>
          <a:r>
            <a:rPr kumimoji="1" lang="en-US" altLang="ja-JP" sz="1200">
              <a:latin typeface="ＭＳ Ｐゴシック"/>
            </a:rPr>
            <a:t>27</a:t>
          </a:r>
          <a:r>
            <a:rPr kumimoji="1" lang="ja-JP" altLang="en-US" sz="1200">
              <a:latin typeface="ＭＳ Ｐゴシック"/>
            </a:rPr>
            <a:t>年度決算においては、国民健康保険事業への繰出金をはじめ、下水道事業、介護保険事業などが増加したが、地方消費税交付金などの経常一般財源が増加したため、</a:t>
          </a:r>
          <a:r>
            <a:rPr kumimoji="1" lang="en-US" altLang="ja-JP" sz="1200">
              <a:latin typeface="ＭＳ Ｐゴシック"/>
            </a:rPr>
            <a:t>0.8</a:t>
          </a:r>
          <a:r>
            <a:rPr kumimoji="1" lang="ja-JP" altLang="en-US" sz="1200">
              <a:latin typeface="ＭＳ Ｐゴシック"/>
            </a:rPr>
            <a:t>ポイント減となった。</a:t>
          </a:r>
        </a:p>
        <a:p>
          <a:r>
            <a:rPr kumimoji="1" lang="ja-JP" altLang="en-US" sz="1200">
              <a:latin typeface="ＭＳ Ｐゴシック"/>
            </a:rPr>
            <a:t>今後も高齢化の進展に伴う福祉関係経費の伸び率や経済情勢等を勘案すると、引き続き高い水準で推移するものと見込んでいる。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139700</xdr:rowOff>
    </xdr:from>
    <xdr:to>
      <xdr:col>24</xdr:col>
      <xdr:colOff>31750</xdr:colOff>
      <xdr:row>59</xdr:row>
      <xdr:rowOff>69850</xdr:rowOff>
    </xdr:to>
    <xdr:cxnSp macro="">
      <xdr:nvCxnSpPr>
        <xdr:cNvPr id="253" name="直線コネクタ 252"/>
        <xdr:cNvCxnSpPr/>
      </xdr:nvCxnSpPr>
      <xdr:spPr>
        <a:xfrm flipV="1">
          <a:off x="15671800" y="10083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4"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152400</xdr:rowOff>
    </xdr:from>
    <xdr:to>
      <xdr:col>22</xdr:col>
      <xdr:colOff>565150</xdr:colOff>
      <xdr:row>59</xdr:row>
      <xdr:rowOff>69850</xdr:rowOff>
    </xdr:to>
    <xdr:cxnSp macro="">
      <xdr:nvCxnSpPr>
        <xdr:cNvPr id="256" name="直線コネクタ 255"/>
        <xdr:cNvCxnSpPr/>
      </xdr:nvCxnSpPr>
      <xdr:spPr>
        <a:xfrm>
          <a:off x="14782800" y="10096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8" name="テキスト ボックス 25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139700</xdr:rowOff>
    </xdr:from>
    <xdr:to>
      <xdr:col>21</xdr:col>
      <xdr:colOff>361950</xdr:colOff>
      <xdr:row>58</xdr:row>
      <xdr:rowOff>152400</xdr:rowOff>
    </xdr:to>
    <xdr:cxnSp macro="">
      <xdr:nvCxnSpPr>
        <xdr:cNvPr id="259" name="直線コネクタ 258"/>
        <xdr:cNvCxnSpPr/>
      </xdr:nvCxnSpPr>
      <xdr:spPr>
        <a:xfrm>
          <a:off x="138938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61" name="テキスト ボックス 260"/>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58</xdr:row>
      <xdr:rowOff>139700</xdr:rowOff>
    </xdr:to>
    <xdr:cxnSp macro="">
      <xdr:nvCxnSpPr>
        <xdr:cNvPr id="262" name="直線コネクタ 261"/>
        <xdr:cNvCxnSpPr/>
      </xdr:nvCxnSpPr>
      <xdr:spPr>
        <a:xfrm>
          <a:off x="13004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66" name="テキスト ボックス 265"/>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88900</xdr:rowOff>
    </xdr:from>
    <xdr:to>
      <xdr:col>24</xdr:col>
      <xdr:colOff>82550</xdr:colOff>
      <xdr:row>59</xdr:row>
      <xdr:rowOff>19050</xdr:rowOff>
    </xdr:to>
    <xdr:sp macro="" textlink="">
      <xdr:nvSpPr>
        <xdr:cNvPr id="272" name="円/楕円 271"/>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60977</xdr:rowOff>
    </xdr:from>
    <xdr:ext cx="762000" cy="259045"/>
    <xdr:sp macro="" textlink="">
      <xdr:nvSpPr>
        <xdr:cNvPr id="273"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19050</xdr:rowOff>
    </xdr:from>
    <xdr:to>
      <xdr:col>22</xdr:col>
      <xdr:colOff>615950</xdr:colOff>
      <xdr:row>59</xdr:row>
      <xdr:rowOff>120650</xdr:rowOff>
    </xdr:to>
    <xdr:sp macro="" textlink="">
      <xdr:nvSpPr>
        <xdr:cNvPr id="274" name="円/楕円 273"/>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105427</xdr:rowOff>
    </xdr:from>
    <xdr:ext cx="736600" cy="259045"/>
    <xdr:sp macro="" textlink="">
      <xdr:nvSpPr>
        <xdr:cNvPr id="275" name="テキスト ボックス 274"/>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101600</xdr:rowOff>
    </xdr:from>
    <xdr:to>
      <xdr:col>21</xdr:col>
      <xdr:colOff>412750</xdr:colOff>
      <xdr:row>59</xdr:row>
      <xdr:rowOff>31750</xdr:rowOff>
    </xdr:to>
    <xdr:sp macro="" textlink="">
      <xdr:nvSpPr>
        <xdr:cNvPr id="276" name="円/楕円 275"/>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16527</xdr:rowOff>
    </xdr:from>
    <xdr:ext cx="762000" cy="259045"/>
    <xdr:sp macro="" textlink="">
      <xdr:nvSpPr>
        <xdr:cNvPr id="277" name="テキスト ボックス 276"/>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88900</xdr:rowOff>
    </xdr:from>
    <xdr:to>
      <xdr:col>20</xdr:col>
      <xdr:colOff>209550</xdr:colOff>
      <xdr:row>59</xdr:row>
      <xdr:rowOff>19050</xdr:rowOff>
    </xdr:to>
    <xdr:sp macro="" textlink="">
      <xdr:nvSpPr>
        <xdr:cNvPr id="278" name="円/楕円 277"/>
        <xdr:cNvSpPr/>
      </xdr:nvSpPr>
      <xdr:spPr>
        <a:xfrm>
          <a:off x="13843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3827</xdr:rowOff>
    </xdr:from>
    <xdr:ext cx="762000" cy="259045"/>
    <xdr:sp macro="" textlink="">
      <xdr:nvSpPr>
        <xdr:cNvPr id="279" name="テキスト ボックス 278"/>
        <xdr:cNvSpPr txBox="1"/>
      </xdr:nvSpPr>
      <xdr:spPr>
        <a:xfrm>
          <a:off x="13512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80" name="円/楕円 279"/>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81" name="テキスト ボックス 280"/>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補助費等に係る経常収支比率が類似団体平均を下回っているのは、一部事務組合に対する補助金等が少額であり、また市の出資する法人等の団体数及び補助金が類似団体に比べて少ないためである。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43180</xdr:rowOff>
    </xdr:from>
    <xdr:to>
      <xdr:col>24</xdr:col>
      <xdr:colOff>31750</xdr:colOff>
      <xdr:row>34</xdr:row>
      <xdr:rowOff>73660</xdr:rowOff>
    </xdr:to>
    <xdr:cxnSp macro="">
      <xdr:nvCxnSpPr>
        <xdr:cNvPr id="313" name="直線コネクタ 312"/>
        <xdr:cNvCxnSpPr/>
      </xdr:nvCxnSpPr>
      <xdr:spPr>
        <a:xfrm>
          <a:off x="15671800" y="5872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71137</xdr:rowOff>
    </xdr:from>
    <xdr:ext cx="762000" cy="259045"/>
    <xdr:sp macro="" textlink="">
      <xdr:nvSpPr>
        <xdr:cNvPr id="314"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43180</xdr:rowOff>
    </xdr:from>
    <xdr:to>
      <xdr:col>22</xdr:col>
      <xdr:colOff>565150</xdr:colOff>
      <xdr:row>34</xdr:row>
      <xdr:rowOff>58420</xdr:rowOff>
    </xdr:to>
    <xdr:cxnSp macro="">
      <xdr:nvCxnSpPr>
        <xdr:cNvPr id="316" name="直線コネクタ 315"/>
        <xdr:cNvCxnSpPr/>
      </xdr:nvCxnSpPr>
      <xdr:spPr>
        <a:xfrm flipV="1">
          <a:off x="14782800" y="587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147337</xdr:rowOff>
    </xdr:from>
    <xdr:ext cx="736600" cy="259045"/>
    <xdr:sp macro="" textlink="">
      <xdr:nvSpPr>
        <xdr:cNvPr id="318" name="テキスト ボックス 317"/>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43180</xdr:rowOff>
    </xdr:from>
    <xdr:to>
      <xdr:col>21</xdr:col>
      <xdr:colOff>361950</xdr:colOff>
      <xdr:row>34</xdr:row>
      <xdr:rowOff>58420</xdr:rowOff>
    </xdr:to>
    <xdr:cxnSp macro="">
      <xdr:nvCxnSpPr>
        <xdr:cNvPr id="319" name="直線コネクタ 318"/>
        <xdr:cNvCxnSpPr/>
      </xdr:nvCxnSpPr>
      <xdr:spPr>
        <a:xfrm>
          <a:off x="13893800" y="587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21" name="テキスト ボックス 32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43180</xdr:rowOff>
    </xdr:from>
    <xdr:to>
      <xdr:col>20</xdr:col>
      <xdr:colOff>158750</xdr:colOff>
      <xdr:row>34</xdr:row>
      <xdr:rowOff>43180</xdr:rowOff>
    </xdr:to>
    <xdr:cxnSp macro="">
      <xdr:nvCxnSpPr>
        <xdr:cNvPr id="322" name="直線コネクタ 321"/>
        <xdr:cNvCxnSpPr/>
      </xdr:nvCxnSpPr>
      <xdr:spPr>
        <a:xfrm>
          <a:off x="13004800" y="587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6" name="テキスト ボックス 32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22860</xdr:rowOff>
    </xdr:from>
    <xdr:to>
      <xdr:col>24</xdr:col>
      <xdr:colOff>82550</xdr:colOff>
      <xdr:row>34</xdr:row>
      <xdr:rowOff>124460</xdr:rowOff>
    </xdr:to>
    <xdr:sp macro="" textlink="">
      <xdr:nvSpPr>
        <xdr:cNvPr id="332" name="円/楕円 331"/>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102887</xdr:rowOff>
    </xdr:from>
    <xdr:ext cx="762000" cy="259045"/>
    <xdr:sp macro="" textlink="">
      <xdr:nvSpPr>
        <xdr:cNvPr id="333" name="補助費等該当値テキスト"/>
        <xdr:cNvSpPr txBox="1"/>
      </xdr:nvSpPr>
      <xdr:spPr>
        <a:xfrm>
          <a:off x="16598900" y="576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163830</xdr:rowOff>
    </xdr:from>
    <xdr:to>
      <xdr:col>22</xdr:col>
      <xdr:colOff>615950</xdr:colOff>
      <xdr:row>34</xdr:row>
      <xdr:rowOff>93980</xdr:rowOff>
    </xdr:to>
    <xdr:sp macro="" textlink="">
      <xdr:nvSpPr>
        <xdr:cNvPr id="334" name="円/楕円 333"/>
        <xdr:cNvSpPr/>
      </xdr:nvSpPr>
      <xdr:spPr>
        <a:xfrm>
          <a:off x="15621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104157</xdr:rowOff>
    </xdr:from>
    <xdr:ext cx="736600" cy="259045"/>
    <xdr:sp macro="" textlink="">
      <xdr:nvSpPr>
        <xdr:cNvPr id="335" name="テキスト ボックス 334"/>
        <xdr:cNvSpPr txBox="1"/>
      </xdr:nvSpPr>
      <xdr:spPr>
        <a:xfrm>
          <a:off x="15290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xdr:rowOff>
    </xdr:from>
    <xdr:to>
      <xdr:col>21</xdr:col>
      <xdr:colOff>412750</xdr:colOff>
      <xdr:row>34</xdr:row>
      <xdr:rowOff>109220</xdr:rowOff>
    </xdr:to>
    <xdr:sp macro="" textlink="">
      <xdr:nvSpPr>
        <xdr:cNvPr id="336" name="円/楕円 335"/>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119397</xdr:rowOff>
    </xdr:from>
    <xdr:ext cx="762000" cy="259045"/>
    <xdr:sp macro="" textlink="">
      <xdr:nvSpPr>
        <xdr:cNvPr id="337" name="テキスト ボックス 336"/>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163830</xdr:rowOff>
    </xdr:from>
    <xdr:to>
      <xdr:col>20</xdr:col>
      <xdr:colOff>209550</xdr:colOff>
      <xdr:row>34</xdr:row>
      <xdr:rowOff>93980</xdr:rowOff>
    </xdr:to>
    <xdr:sp macro="" textlink="">
      <xdr:nvSpPr>
        <xdr:cNvPr id="338" name="円/楕円 337"/>
        <xdr:cNvSpPr/>
      </xdr:nvSpPr>
      <xdr:spPr>
        <a:xfrm>
          <a:off x="13843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104157</xdr:rowOff>
    </xdr:from>
    <xdr:ext cx="762000" cy="259045"/>
    <xdr:sp macro="" textlink="">
      <xdr:nvSpPr>
        <xdr:cNvPr id="339" name="テキスト ボックス 338"/>
        <xdr:cNvSpPr txBox="1"/>
      </xdr:nvSpPr>
      <xdr:spPr>
        <a:xfrm>
          <a:off x="13512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163830</xdr:rowOff>
    </xdr:from>
    <xdr:to>
      <xdr:col>19</xdr:col>
      <xdr:colOff>6350</xdr:colOff>
      <xdr:row>34</xdr:row>
      <xdr:rowOff>93980</xdr:rowOff>
    </xdr:to>
    <xdr:sp macro="" textlink="">
      <xdr:nvSpPr>
        <xdr:cNvPr id="340" name="円/楕円 339"/>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104157</xdr:rowOff>
    </xdr:from>
    <xdr:ext cx="762000" cy="259045"/>
    <xdr:sp macro="" textlink="">
      <xdr:nvSpPr>
        <xdr:cNvPr id="341" name="テキスト ボックス 340"/>
        <xdr:cNvSpPr txBox="1"/>
      </xdr:nvSpPr>
      <xdr:spPr>
        <a:xfrm>
          <a:off x="12623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阪神・淡路大震災の災害復旧、復興事業をはじめ、教育施設整備や都市基盤整備の財源として地方債を活用してきたことから、類似団体平均を上回っている。しかし、従前より投資的経費の抑制に取り組んできた結果、公債費は平成</a:t>
          </a:r>
          <a:r>
            <a:rPr kumimoji="1" lang="en-US" altLang="ja-JP" sz="1100">
              <a:latin typeface="ＭＳ Ｐゴシック"/>
            </a:rPr>
            <a:t>15</a:t>
          </a:r>
          <a:r>
            <a:rPr kumimoji="1" lang="ja-JP" altLang="en-US" sz="1100">
              <a:latin typeface="ＭＳ Ｐゴシック"/>
            </a:rPr>
            <a:t>年度（</a:t>
          </a:r>
          <a:r>
            <a:rPr kumimoji="1" lang="en-US" altLang="ja-JP" sz="1100">
              <a:latin typeface="ＭＳ Ｐゴシック"/>
            </a:rPr>
            <a:t>128</a:t>
          </a:r>
          <a:r>
            <a:rPr kumimoji="1" lang="ja-JP" altLang="en-US" sz="1100">
              <a:latin typeface="ＭＳ Ｐゴシック"/>
            </a:rPr>
            <a:t>億円）をピークに減少傾向にある。</a:t>
          </a:r>
        </a:p>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年度決算の公債費に係る経常収支比率は、減税補てん債等の長期債元金償還の減及び借入利率の低下による長期債利子の減により、</a:t>
          </a:r>
          <a:r>
            <a:rPr kumimoji="1" lang="en-US" altLang="ja-JP" sz="1100">
              <a:latin typeface="ＭＳ Ｐゴシック"/>
            </a:rPr>
            <a:t>1.9</a:t>
          </a:r>
          <a:r>
            <a:rPr kumimoji="1" lang="ja-JP" altLang="en-US" sz="1100">
              <a:latin typeface="ＭＳ Ｐゴシック"/>
            </a:rPr>
            <a:t>ポイント減少して</a:t>
          </a:r>
          <a:r>
            <a:rPr kumimoji="1" lang="en-US" altLang="ja-JP" sz="1100">
              <a:latin typeface="ＭＳ Ｐゴシック"/>
            </a:rPr>
            <a:t>16.9%</a:t>
          </a:r>
          <a:r>
            <a:rPr kumimoji="1" lang="ja-JP" altLang="en-US" sz="1100">
              <a:latin typeface="ＭＳ Ｐゴシック"/>
            </a:rPr>
            <a:t>となった。</a:t>
          </a:r>
          <a:endParaRPr kumimoji="1" lang="en-US" altLang="ja-JP" sz="1100">
            <a:latin typeface="ＭＳ Ｐゴシック"/>
          </a:endParaRPr>
        </a:p>
        <a:p>
          <a:r>
            <a:rPr kumimoji="1" lang="ja-JP" altLang="en-US" sz="1100">
              <a:latin typeface="ＭＳ Ｐゴシック"/>
            </a:rPr>
            <a:t>今後も、事業の適切な取捨選択を進めて地方債の新規発行を伴う普通建設事業の抑制に努める。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43180</xdr:rowOff>
    </xdr:from>
    <xdr:to>
      <xdr:col>7</xdr:col>
      <xdr:colOff>15875</xdr:colOff>
      <xdr:row>79</xdr:row>
      <xdr:rowOff>16511</xdr:rowOff>
    </xdr:to>
    <xdr:cxnSp macro="">
      <xdr:nvCxnSpPr>
        <xdr:cNvPr id="374" name="直線コネクタ 373"/>
        <xdr:cNvCxnSpPr/>
      </xdr:nvCxnSpPr>
      <xdr:spPr>
        <a:xfrm flipV="1">
          <a:off x="3987800" y="134162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75"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165100</xdr:rowOff>
    </xdr:from>
    <xdr:to>
      <xdr:col>5</xdr:col>
      <xdr:colOff>549275</xdr:colOff>
      <xdr:row>79</xdr:row>
      <xdr:rowOff>16511</xdr:rowOff>
    </xdr:to>
    <xdr:cxnSp macro="">
      <xdr:nvCxnSpPr>
        <xdr:cNvPr id="377" name="直線コネクタ 376"/>
        <xdr:cNvCxnSpPr/>
      </xdr:nvCxnSpPr>
      <xdr:spPr>
        <a:xfrm>
          <a:off x="3098800" y="13538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66057</xdr:rowOff>
    </xdr:from>
    <xdr:ext cx="736600" cy="259045"/>
    <xdr:sp macro="" textlink="">
      <xdr:nvSpPr>
        <xdr:cNvPr id="379" name="テキスト ボックス 378"/>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165100</xdr:rowOff>
    </xdr:from>
    <xdr:to>
      <xdr:col>4</xdr:col>
      <xdr:colOff>346075</xdr:colOff>
      <xdr:row>79</xdr:row>
      <xdr:rowOff>100330</xdr:rowOff>
    </xdr:to>
    <xdr:cxnSp macro="">
      <xdr:nvCxnSpPr>
        <xdr:cNvPr id="380" name="直線コネクタ 379"/>
        <xdr:cNvCxnSpPr/>
      </xdr:nvCxnSpPr>
      <xdr:spPr>
        <a:xfrm flipV="1">
          <a:off x="2209800" y="13538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88916</xdr:rowOff>
    </xdr:from>
    <xdr:ext cx="762000" cy="259045"/>
    <xdr:sp macro="" textlink="">
      <xdr:nvSpPr>
        <xdr:cNvPr id="382" name="テキスト ボックス 381"/>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100330</xdr:rowOff>
    </xdr:from>
    <xdr:to>
      <xdr:col>3</xdr:col>
      <xdr:colOff>142875</xdr:colOff>
      <xdr:row>80</xdr:row>
      <xdr:rowOff>119380</xdr:rowOff>
    </xdr:to>
    <xdr:cxnSp macro="">
      <xdr:nvCxnSpPr>
        <xdr:cNvPr id="383" name="直線コネクタ 382"/>
        <xdr:cNvCxnSpPr/>
      </xdr:nvCxnSpPr>
      <xdr:spPr>
        <a:xfrm flipV="1">
          <a:off x="1320800" y="136448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104157</xdr:rowOff>
    </xdr:from>
    <xdr:ext cx="762000" cy="259045"/>
    <xdr:sp macro="" textlink="">
      <xdr:nvSpPr>
        <xdr:cNvPr id="385" name="テキスト ボックス 384"/>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87" name="テキスト ボックス 386"/>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163830</xdr:rowOff>
    </xdr:from>
    <xdr:to>
      <xdr:col>7</xdr:col>
      <xdr:colOff>66675</xdr:colOff>
      <xdr:row>78</xdr:row>
      <xdr:rowOff>93980</xdr:rowOff>
    </xdr:to>
    <xdr:sp macro="" textlink="">
      <xdr:nvSpPr>
        <xdr:cNvPr id="393" name="円/楕円 392"/>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135907</xdr:rowOff>
    </xdr:from>
    <xdr:ext cx="762000" cy="259045"/>
    <xdr:sp macro="" textlink="">
      <xdr:nvSpPr>
        <xdr:cNvPr id="394"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137161</xdr:rowOff>
    </xdr:from>
    <xdr:to>
      <xdr:col>5</xdr:col>
      <xdr:colOff>600075</xdr:colOff>
      <xdr:row>79</xdr:row>
      <xdr:rowOff>67311</xdr:rowOff>
    </xdr:to>
    <xdr:sp macro="" textlink="">
      <xdr:nvSpPr>
        <xdr:cNvPr id="395" name="円/楕円 394"/>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52088</xdr:rowOff>
    </xdr:from>
    <xdr:ext cx="736600" cy="259045"/>
    <xdr:sp macro="" textlink="">
      <xdr:nvSpPr>
        <xdr:cNvPr id="396" name="テキスト ボックス 395"/>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114300</xdr:rowOff>
    </xdr:from>
    <xdr:to>
      <xdr:col>4</xdr:col>
      <xdr:colOff>396875</xdr:colOff>
      <xdr:row>79</xdr:row>
      <xdr:rowOff>44450</xdr:rowOff>
    </xdr:to>
    <xdr:sp macro="" textlink="">
      <xdr:nvSpPr>
        <xdr:cNvPr id="397" name="円/楕円 396"/>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29227</xdr:rowOff>
    </xdr:from>
    <xdr:ext cx="762000" cy="259045"/>
    <xdr:sp macro="" textlink="">
      <xdr:nvSpPr>
        <xdr:cNvPr id="398" name="テキスト ボックス 397"/>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49530</xdr:rowOff>
    </xdr:from>
    <xdr:to>
      <xdr:col>3</xdr:col>
      <xdr:colOff>193675</xdr:colOff>
      <xdr:row>79</xdr:row>
      <xdr:rowOff>151130</xdr:rowOff>
    </xdr:to>
    <xdr:sp macro="" textlink="">
      <xdr:nvSpPr>
        <xdr:cNvPr id="399" name="円/楕円 398"/>
        <xdr:cNvSpPr/>
      </xdr:nvSpPr>
      <xdr:spPr>
        <a:xfrm>
          <a:off x="2159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135907</xdr:rowOff>
    </xdr:from>
    <xdr:ext cx="762000" cy="259045"/>
    <xdr:sp macro="" textlink="">
      <xdr:nvSpPr>
        <xdr:cNvPr id="400" name="テキスト ボックス 399"/>
        <xdr:cNvSpPr txBox="1"/>
      </xdr:nvSpPr>
      <xdr:spPr>
        <a:xfrm>
          <a:off x="1828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68580</xdr:rowOff>
    </xdr:from>
    <xdr:to>
      <xdr:col>1</xdr:col>
      <xdr:colOff>676275</xdr:colOff>
      <xdr:row>80</xdr:row>
      <xdr:rowOff>170180</xdr:rowOff>
    </xdr:to>
    <xdr:sp macro="" textlink="">
      <xdr:nvSpPr>
        <xdr:cNvPr id="401" name="円/楕円 400"/>
        <xdr:cNvSpPr/>
      </xdr:nvSpPr>
      <xdr:spPr>
        <a:xfrm>
          <a:off x="1270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154957</xdr:rowOff>
    </xdr:from>
    <xdr:ext cx="762000" cy="259045"/>
    <xdr:sp macro="" textlink="">
      <xdr:nvSpPr>
        <xdr:cNvPr id="402" name="テキスト ボックス 401"/>
        <xdr:cNvSpPr txBox="1"/>
      </xdr:nvSpPr>
      <xdr:spPr>
        <a:xfrm>
          <a:off x="939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公債費以外に係る経常収支比率は、平成</a:t>
          </a:r>
          <a:r>
            <a:rPr kumimoji="1" lang="en-US" altLang="ja-JP" sz="1200">
              <a:latin typeface="ＭＳ Ｐゴシック"/>
            </a:rPr>
            <a:t>24</a:t>
          </a:r>
          <a:r>
            <a:rPr kumimoji="1" lang="ja-JP" altLang="en-US" sz="1200">
              <a:latin typeface="ＭＳ Ｐゴシック"/>
            </a:rPr>
            <a:t>年度から類似団体平均をやや上回る状態が続いていたが、平成</a:t>
          </a:r>
          <a:r>
            <a:rPr kumimoji="1" lang="en-US" altLang="ja-JP" sz="1200">
              <a:latin typeface="ＭＳ Ｐゴシック"/>
            </a:rPr>
            <a:t>27</a:t>
          </a:r>
          <a:r>
            <a:rPr kumimoji="1" lang="ja-JP" altLang="en-US" sz="1200">
              <a:latin typeface="ＭＳ Ｐゴシック"/>
            </a:rPr>
            <a:t>年度は</a:t>
          </a:r>
          <a:r>
            <a:rPr kumimoji="1" lang="en-US" altLang="ja-JP" sz="1200">
              <a:latin typeface="ＭＳ Ｐゴシック"/>
            </a:rPr>
            <a:t>4</a:t>
          </a:r>
          <a:r>
            <a:rPr kumimoji="1" lang="ja-JP" altLang="en-US" sz="1200">
              <a:latin typeface="ＭＳ Ｐゴシック"/>
            </a:rPr>
            <a:t>年ぶりに類似団体平均を下回った。</a:t>
          </a:r>
          <a:endParaRPr kumimoji="1" lang="en-US" altLang="ja-JP" sz="1200">
            <a:latin typeface="ＭＳ Ｐゴシック"/>
          </a:endParaRPr>
        </a:p>
        <a:p>
          <a:r>
            <a:rPr kumimoji="1" lang="ja-JP" altLang="en-US" sz="1200">
              <a:latin typeface="ＭＳ Ｐゴシック"/>
            </a:rPr>
            <a:t>これは、扶助費や人件費、特別会計等に対する繰出金が引き続き高い水準にあるものの、地方消費税交付金の増などにより経常一般財源が大きく増加したことによる。</a:t>
          </a:r>
        </a:p>
        <a:p>
          <a:r>
            <a:rPr kumimoji="1" lang="ja-JP" altLang="en-US" sz="1200">
              <a:latin typeface="ＭＳ Ｐゴシック"/>
            </a:rPr>
            <a:t>今後も引き続き事業のスクラップ・アンド・ビルドを行いながら、更なる行政改革の取り組みなどにより、コストの低減を図っていく。</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33274</xdr:rowOff>
    </xdr:from>
    <xdr:to>
      <xdr:col>24</xdr:col>
      <xdr:colOff>31750</xdr:colOff>
      <xdr:row>77</xdr:row>
      <xdr:rowOff>74422</xdr:rowOff>
    </xdr:to>
    <xdr:cxnSp macro="">
      <xdr:nvCxnSpPr>
        <xdr:cNvPr id="433" name="直線コネクタ 432"/>
        <xdr:cNvCxnSpPr/>
      </xdr:nvCxnSpPr>
      <xdr:spPr>
        <a:xfrm flipV="1">
          <a:off x="15671800" y="13234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153433</xdr:rowOff>
    </xdr:from>
    <xdr:ext cx="762000" cy="259045"/>
    <xdr:sp macro="" textlink="">
      <xdr:nvSpPr>
        <xdr:cNvPr id="434"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56135</xdr:rowOff>
    </xdr:from>
    <xdr:to>
      <xdr:col>22</xdr:col>
      <xdr:colOff>565150</xdr:colOff>
      <xdr:row>77</xdr:row>
      <xdr:rowOff>74422</xdr:rowOff>
    </xdr:to>
    <xdr:cxnSp macro="">
      <xdr:nvCxnSpPr>
        <xdr:cNvPr id="436" name="直線コネクタ 435"/>
        <xdr:cNvCxnSpPr/>
      </xdr:nvCxnSpPr>
      <xdr:spPr>
        <a:xfrm>
          <a:off x="14782800" y="13257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38" name="テキスト ボックス 437"/>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10413</xdr:rowOff>
    </xdr:from>
    <xdr:to>
      <xdr:col>21</xdr:col>
      <xdr:colOff>361950</xdr:colOff>
      <xdr:row>77</xdr:row>
      <xdr:rowOff>56135</xdr:rowOff>
    </xdr:to>
    <xdr:cxnSp macro="">
      <xdr:nvCxnSpPr>
        <xdr:cNvPr id="439" name="直線コネクタ 438"/>
        <xdr:cNvCxnSpPr/>
      </xdr:nvCxnSpPr>
      <xdr:spPr>
        <a:xfrm>
          <a:off x="13893800" y="132120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41" name="テキスト ボックス 440"/>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67563</xdr:rowOff>
    </xdr:from>
    <xdr:to>
      <xdr:col>20</xdr:col>
      <xdr:colOff>158750</xdr:colOff>
      <xdr:row>77</xdr:row>
      <xdr:rowOff>10413</xdr:rowOff>
    </xdr:to>
    <xdr:cxnSp macro="">
      <xdr:nvCxnSpPr>
        <xdr:cNvPr id="442" name="直線コネクタ 441"/>
        <xdr:cNvCxnSpPr/>
      </xdr:nvCxnSpPr>
      <xdr:spPr>
        <a:xfrm>
          <a:off x="13004800" y="130977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4" name="テキスト ボックス 443"/>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6" name="テキスト ボックス 44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52" name="円/楕円 451"/>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170451</xdr:rowOff>
    </xdr:from>
    <xdr:ext cx="762000" cy="259045"/>
    <xdr:sp macro="" textlink="">
      <xdr:nvSpPr>
        <xdr:cNvPr id="453" name="公債費以外該当値テキスト"/>
        <xdr:cNvSpPr txBox="1"/>
      </xdr:nvSpPr>
      <xdr:spPr>
        <a:xfrm>
          <a:off x="16598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23622</xdr:rowOff>
    </xdr:from>
    <xdr:to>
      <xdr:col>22</xdr:col>
      <xdr:colOff>615950</xdr:colOff>
      <xdr:row>77</xdr:row>
      <xdr:rowOff>125222</xdr:rowOff>
    </xdr:to>
    <xdr:sp macro="" textlink="">
      <xdr:nvSpPr>
        <xdr:cNvPr id="454" name="円/楕円 453"/>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109999</xdr:rowOff>
    </xdr:from>
    <xdr:ext cx="736600" cy="259045"/>
    <xdr:sp macro="" textlink="">
      <xdr:nvSpPr>
        <xdr:cNvPr id="455" name="テキスト ボックス 454"/>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5335</xdr:rowOff>
    </xdr:from>
    <xdr:to>
      <xdr:col>21</xdr:col>
      <xdr:colOff>412750</xdr:colOff>
      <xdr:row>77</xdr:row>
      <xdr:rowOff>106935</xdr:rowOff>
    </xdr:to>
    <xdr:sp macro="" textlink="">
      <xdr:nvSpPr>
        <xdr:cNvPr id="456" name="円/楕円 455"/>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91712</xdr:rowOff>
    </xdr:from>
    <xdr:ext cx="762000" cy="259045"/>
    <xdr:sp macro="" textlink="">
      <xdr:nvSpPr>
        <xdr:cNvPr id="457" name="テキスト ボックス 456"/>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131063</xdr:rowOff>
    </xdr:from>
    <xdr:to>
      <xdr:col>20</xdr:col>
      <xdr:colOff>209550</xdr:colOff>
      <xdr:row>77</xdr:row>
      <xdr:rowOff>61213</xdr:rowOff>
    </xdr:to>
    <xdr:sp macro="" textlink="">
      <xdr:nvSpPr>
        <xdr:cNvPr id="458" name="円/楕円 457"/>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59" name="テキスト ボックス 458"/>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xdr:rowOff>
    </xdr:from>
    <xdr:to>
      <xdr:col>19</xdr:col>
      <xdr:colOff>6350</xdr:colOff>
      <xdr:row>76</xdr:row>
      <xdr:rowOff>118363</xdr:rowOff>
    </xdr:to>
    <xdr:sp macro="" textlink="">
      <xdr:nvSpPr>
        <xdr:cNvPr id="460" name="円/楕円 459"/>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128541</xdr:rowOff>
    </xdr:from>
    <xdr:ext cx="762000" cy="259045"/>
    <xdr:sp macro="" textlink="">
      <xdr:nvSpPr>
        <xdr:cNvPr id="461" name="テキスト ボックス 460"/>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兵庫県明石市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26362</xdr:rowOff>
    </xdr:from>
    <xdr:to>
      <xdr:col>4</xdr:col>
      <xdr:colOff>1117600</xdr:colOff>
      <xdr:row>16</xdr:row>
      <xdr:rowOff>34559</xdr:rowOff>
    </xdr:to>
    <xdr:cxnSp macro="">
      <xdr:nvCxnSpPr>
        <xdr:cNvPr id="52" name="直線コネクタ 51"/>
        <xdr:cNvCxnSpPr/>
      </xdr:nvCxnSpPr>
      <xdr:spPr bwMode="auto">
        <a:xfrm flipV="1">
          <a:off x="5003800" y="2817187"/>
          <a:ext cx="647700" cy="8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12071</xdr:rowOff>
    </xdr:from>
    <xdr:ext cx="762000" cy="259045"/>
    <xdr:sp macro="" textlink="">
      <xdr:nvSpPr>
        <xdr:cNvPr id="53" name="人口1人当たり決算額の推移平均値テキスト130"/>
        <xdr:cNvSpPr txBox="1"/>
      </xdr:nvSpPr>
      <xdr:spPr>
        <a:xfrm>
          <a:off x="5740400" y="2802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34559</xdr:rowOff>
    </xdr:from>
    <xdr:to>
      <xdr:col>4</xdr:col>
      <xdr:colOff>469900</xdr:colOff>
      <xdr:row>16</xdr:row>
      <xdr:rowOff>48732</xdr:rowOff>
    </xdr:to>
    <xdr:cxnSp macro="">
      <xdr:nvCxnSpPr>
        <xdr:cNvPr id="55" name="直線コネクタ 54"/>
        <xdr:cNvCxnSpPr/>
      </xdr:nvCxnSpPr>
      <xdr:spPr bwMode="auto">
        <a:xfrm flipV="1">
          <a:off x="4305300" y="2825384"/>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168140</xdr:rowOff>
    </xdr:from>
    <xdr:ext cx="736600" cy="259045"/>
    <xdr:sp macro="" textlink="">
      <xdr:nvSpPr>
        <xdr:cNvPr id="57" name="テキスト ボックス 56"/>
        <xdr:cNvSpPr txBox="1"/>
      </xdr:nvSpPr>
      <xdr:spPr>
        <a:xfrm>
          <a:off x="4622800" y="295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20777</xdr:rowOff>
    </xdr:from>
    <xdr:to>
      <xdr:col>3</xdr:col>
      <xdr:colOff>904875</xdr:colOff>
      <xdr:row>16</xdr:row>
      <xdr:rowOff>48732</xdr:rowOff>
    </xdr:to>
    <xdr:cxnSp macro="">
      <xdr:nvCxnSpPr>
        <xdr:cNvPr id="58" name="直線コネクタ 57"/>
        <xdr:cNvCxnSpPr/>
      </xdr:nvCxnSpPr>
      <xdr:spPr bwMode="auto">
        <a:xfrm>
          <a:off x="3606800" y="2811602"/>
          <a:ext cx="698500" cy="2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55015</xdr:rowOff>
    </xdr:from>
    <xdr:ext cx="762000" cy="259045"/>
    <xdr:sp macro="" textlink="">
      <xdr:nvSpPr>
        <xdr:cNvPr id="60" name="テキスト ボックス 59"/>
        <xdr:cNvSpPr txBox="1"/>
      </xdr:nvSpPr>
      <xdr:spPr>
        <a:xfrm>
          <a:off x="39243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131452</xdr:rowOff>
    </xdr:from>
    <xdr:to>
      <xdr:col>3</xdr:col>
      <xdr:colOff>206375</xdr:colOff>
      <xdr:row>16</xdr:row>
      <xdr:rowOff>20777</xdr:rowOff>
    </xdr:to>
    <xdr:cxnSp macro="">
      <xdr:nvCxnSpPr>
        <xdr:cNvPr id="61" name="直線コネクタ 60"/>
        <xdr:cNvCxnSpPr/>
      </xdr:nvCxnSpPr>
      <xdr:spPr bwMode="auto">
        <a:xfrm>
          <a:off x="2908300" y="2750827"/>
          <a:ext cx="698500" cy="60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7140</xdr:rowOff>
    </xdr:from>
    <xdr:ext cx="762000" cy="259045"/>
    <xdr:sp macro="" textlink="">
      <xdr:nvSpPr>
        <xdr:cNvPr id="63" name="テキスト ボックス 62"/>
        <xdr:cNvSpPr txBox="1"/>
      </xdr:nvSpPr>
      <xdr:spPr>
        <a:xfrm>
          <a:off x="32258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101943</xdr:rowOff>
    </xdr:from>
    <xdr:ext cx="762000" cy="259045"/>
    <xdr:sp macro="" textlink="">
      <xdr:nvSpPr>
        <xdr:cNvPr id="65" name="テキスト ボックス 64"/>
        <xdr:cNvSpPr txBox="1"/>
      </xdr:nvSpPr>
      <xdr:spPr>
        <a:xfrm>
          <a:off x="2527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147012</xdr:rowOff>
    </xdr:from>
    <xdr:to>
      <xdr:col>5</xdr:col>
      <xdr:colOff>34925</xdr:colOff>
      <xdr:row>16</xdr:row>
      <xdr:rowOff>77162</xdr:rowOff>
    </xdr:to>
    <xdr:sp macro="" textlink="">
      <xdr:nvSpPr>
        <xdr:cNvPr id="71" name="円/楕円 70"/>
        <xdr:cNvSpPr/>
      </xdr:nvSpPr>
      <xdr:spPr bwMode="auto">
        <a:xfrm>
          <a:off x="5600700" y="2766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163539</xdr:rowOff>
    </xdr:from>
    <xdr:ext cx="762000" cy="259045"/>
    <xdr:sp macro="" textlink="">
      <xdr:nvSpPr>
        <xdr:cNvPr id="72" name="人口1人当たり決算額の推移該当値テキスト130"/>
        <xdr:cNvSpPr txBox="1"/>
      </xdr:nvSpPr>
      <xdr:spPr>
        <a:xfrm>
          <a:off x="5740400" y="261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64,290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155209</xdr:rowOff>
    </xdr:from>
    <xdr:to>
      <xdr:col>4</xdr:col>
      <xdr:colOff>520700</xdr:colOff>
      <xdr:row>16</xdr:row>
      <xdr:rowOff>85359</xdr:rowOff>
    </xdr:to>
    <xdr:sp macro="" textlink="">
      <xdr:nvSpPr>
        <xdr:cNvPr id="73" name="円/楕円 72"/>
        <xdr:cNvSpPr/>
      </xdr:nvSpPr>
      <xdr:spPr bwMode="auto">
        <a:xfrm>
          <a:off x="4953000" y="2774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95536</xdr:rowOff>
    </xdr:from>
    <xdr:ext cx="736600" cy="259045"/>
    <xdr:sp macro="" textlink="">
      <xdr:nvSpPr>
        <xdr:cNvPr id="74" name="テキスト ボックス 73"/>
        <xdr:cNvSpPr txBox="1"/>
      </xdr:nvSpPr>
      <xdr:spPr>
        <a:xfrm>
          <a:off x="4622800" y="2543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64,039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169382</xdr:rowOff>
    </xdr:from>
    <xdr:to>
      <xdr:col>3</xdr:col>
      <xdr:colOff>955675</xdr:colOff>
      <xdr:row>16</xdr:row>
      <xdr:rowOff>99532</xdr:rowOff>
    </xdr:to>
    <xdr:sp macro="" textlink="">
      <xdr:nvSpPr>
        <xdr:cNvPr id="75" name="円/楕円 74"/>
        <xdr:cNvSpPr/>
      </xdr:nvSpPr>
      <xdr:spPr bwMode="auto">
        <a:xfrm>
          <a:off x="4254500" y="2788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109709</xdr:rowOff>
    </xdr:from>
    <xdr:ext cx="762000" cy="259045"/>
    <xdr:sp macro="" textlink="">
      <xdr:nvSpPr>
        <xdr:cNvPr id="76" name="テキスト ボックス 75"/>
        <xdr:cNvSpPr txBox="1"/>
      </xdr:nvSpPr>
      <xdr:spPr>
        <a:xfrm>
          <a:off x="3924300" y="255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63,605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141427</xdr:rowOff>
    </xdr:from>
    <xdr:to>
      <xdr:col>3</xdr:col>
      <xdr:colOff>257175</xdr:colOff>
      <xdr:row>16</xdr:row>
      <xdr:rowOff>71577</xdr:rowOff>
    </xdr:to>
    <xdr:sp macro="" textlink="">
      <xdr:nvSpPr>
        <xdr:cNvPr id="77" name="円/楕円 76"/>
        <xdr:cNvSpPr/>
      </xdr:nvSpPr>
      <xdr:spPr bwMode="auto">
        <a:xfrm>
          <a:off x="3556000" y="276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81754</xdr:rowOff>
    </xdr:from>
    <xdr:ext cx="762000" cy="259045"/>
    <xdr:sp macro="" textlink="">
      <xdr:nvSpPr>
        <xdr:cNvPr id="78" name="テキスト ボックス 77"/>
        <xdr:cNvSpPr txBox="1"/>
      </xdr:nvSpPr>
      <xdr:spPr>
        <a:xfrm>
          <a:off x="3225800" y="252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64,461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80652</xdr:rowOff>
    </xdr:from>
    <xdr:to>
      <xdr:col>2</xdr:col>
      <xdr:colOff>692150</xdr:colOff>
      <xdr:row>16</xdr:row>
      <xdr:rowOff>10802</xdr:rowOff>
    </xdr:to>
    <xdr:sp macro="" textlink="">
      <xdr:nvSpPr>
        <xdr:cNvPr id="79" name="円/楕円 78"/>
        <xdr:cNvSpPr/>
      </xdr:nvSpPr>
      <xdr:spPr bwMode="auto">
        <a:xfrm>
          <a:off x="2857500" y="2700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20979</xdr:rowOff>
    </xdr:from>
    <xdr:ext cx="762000" cy="259045"/>
    <xdr:sp macro="" textlink="">
      <xdr:nvSpPr>
        <xdr:cNvPr id="80" name="テキスト ボックス 79"/>
        <xdr:cNvSpPr txBox="1"/>
      </xdr:nvSpPr>
      <xdr:spPr>
        <a:xfrm>
          <a:off x="2527300" y="246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330149</xdr:rowOff>
    </xdr:from>
    <xdr:to>
      <xdr:col>4</xdr:col>
      <xdr:colOff>1117600</xdr:colOff>
      <xdr:row>36</xdr:row>
      <xdr:rowOff>10109</xdr:rowOff>
    </xdr:to>
    <xdr:cxnSp macro="">
      <xdr:nvCxnSpPr>
        <xdr:cNvPr id="113" name="直線コネクタ 112"/>
        <xdr:cNvCxnSpPr/>
      </xdr:nvCxnSpPr>
      <xdr:spPr bwMode="auto">
        <a:xfrm>
          <a:off x="5003800" y="6940499"/>
          <a:ext cx="6477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325175</xdr:rowOff>
    </xdr:from>
    <xdr:ext cx="762000" cy="259045"/>
    <xdr:sp macro="" textlink="">
      <xdr:nvSpPr>
        <xdr:cNvPr id="114" name="人口1人当たり決算額の推移平均値テキスト445"/>
        <xdr:cNvSpPr txBox="1"/>
      </xdr:nvSpPr>
      <xdr:spPr>
        <a:xfrm>
          <a:off x="5740400" y="65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311518</xdr:rowOff>
    </xdr:from>
    <xdr:to>
      <xdr:col>4</xdr:col>
      <xdr:colOff>469900</xdr:colOff>
      <xdr:row>35</xdr:row>
      <xdr:rowOff>330149</xdr:rowOff>
    </xdr:to>
    <xdr:cxnSp macro="">
      <xdr:nvCxnSpPr>
        <xdr:cNvPr id="116" name="直線コネクタ 115"/>
        <xdr:cNvCxnSpPr/>
      </xdr:nvCxnSpPr>
      <xdr:spPr bwMode="auto">
        <a:xfrm>
          <a:off x="4305300" y="6921868"/>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235335</xdr:rowOff>
    </xdr:from>
    <xdr:ext cx="736600" cy="259045"/>
    <xdr:sp macro="" textlink="">
      <xdr:nvSpPr>
        <xdr:cNvPr id="118" name="テキスト ボックス 117"/>
        <xdr:cNvSpPr txBox="1"/>
      </xdr:nvSpPr>
      <xdr:spPr>
        <a:xfrm>
          <a:off x="4622800" y="650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275361</xdr:rowOff>
    </xdr:from>
    <xdr:to>
      <xdr:col>3</xdr:col>
      <xdr:colOff>904875</xdr:colOff>
      <xdr:row>35</xdr:row>
      <xdr:rowOff>311518</xdr:rowOff>
    </xdr:to>
    <xdr:cxnSp macro="">
      <xdr:nvCxnSpPr>
        <xdr:cNvPr id="119" name="直線コネクタ 118"/>
        <xdr:cNvCxnSpPr/>
      </xdr:nvCxnSpPr>
      <xdr:spPr bwMode="auto">
        <a:xfrm>
          <a:off x="3606800" y="6885711"/>
          <a:ext cx="698500" cy="3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154068</xdr:rowOff>
    </xdr:from>
    <xdr:ext cx="762000" cy="259045"/>
    <xdr:sp macro="" textlink="">
      <xdr:nvSpPr>
        <xdr:cNvPr id="121" name="テキスト ボックス 120"/>
        <xdr:cNvSpPr txBox="1"/>
      </xdr:nvSpPr>
      <xdr:spPr>
        <a:xfrm>
          <a:off x="3924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89319</xdr:rowOff>
    </xdr:from>
    <xdr:to>
      <xdr:col>3</xdr:col>
      <xdr:colOff>206375</xdr:colOff>
      <xdr:row>35</xdr:row>
      <xdr:rowOff>275361</xdr:rowOff>
    </xdr:to>
    <xdr:cxnSp macro="">
      <xdr:nvCxnSpPr>
        <xdr:cNvPr id="122" name="直線コネクタ 121"/>
        <xdr:cNvCxnSpPr/>
      </xdr:nvCxnSpPr>
      <xdr:spPr bwMode="auto">
        <a:xfrm>
          <a:off x="2908300" y="6699669"/>
          <a:ext cx="698500" cy="186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119968</xdr:rowOff>
    </xdr:from>
    <xdr:ext cx="762000" cy="259045"/>
    <xdr:sp macro="" textlink="">
      <xdr:nvSpPr>
        <xdr:cNvPr id="124" name="テキスト ボックス 123"/>
        <xdr:cNvSpPr txBox="1"/>
      </xdr:nvSpPr>
      <xdr:spPr>
        <a:xfrm>
          <a:off x="32258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106938</xdr:rowOff>
    </xdr:from>
    <xdr:ext cx="762000" cy="259045"/>
    <xdr:sp macro="" textlink="">
      <xdr:nvSpPr>
        <xdr:cNvPr id="126" name="テキスト ボックス 125"/>
        <xdr:cNvSpPr txBox="1"/>
      </xdr:nvSpPr>
      <xdr:spPr>
        <a:xfrm>
          <a:off x="2527300" y="63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302209</xdr:rowOff>
    </xdr:from>
    <xdr:to>
      <xdr:col>5</xdr:col>
      <xdr:colOff>34925</xdr:colOff>
      <xdr:row>36</xdr:row>
      <xdr:rowOff>60909</xdr:rowOff>
    </xdr:to>
    <xdr:sp macro="" textlink="">
      <xdr:nvSpPr>
        <xdr:cNvPr id="132" name="円/楕円 131"/>
        <xdr:cNvSpPr/>
      </xdr:nvSpPr>
      <xdr:spPr bwMode="auto">
        <a:xfrm>
          <a:off x="5600700" y="6912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274286</xdr:rowOff>
    </xdr:from>
    <xdr:ext cx="762000" cy="259045"/>
    <xdr:sp macro="" textlink="">
      <xdr:nvSpPr>
        <xdr:cNvPr id="133" name="人口1人当たり決算額の推移該当値テキスト445"/>
        <xdr:cNvSpPr txBox="1"/>
      </xdr:nvSpPr>
      <xdr:spPr>
        <a:xfrm>
          <a:off x="5740400" y="688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279349</xdr:rowOff>
    </xdr:from>
    <xdr:to>
      <xdr:col>4</xdr:col>
      <xdr:colOff>520700</xdr:colOff>
      <xdr:row>36</xdr:row>
      <xdr:rowOff>38049</xdr:rowOff>
    </xdr:to>
    <xdr:sp macro="" textlink="">
      <xdr:nvSpPr>
        <xdr:cNvPr id="134" name="円/楕円 133"/>
        <xdr:cNvSpPr/>
      </xdr:nvSpPr>
      <xdr:spPr bwMode="auto">
        <a:xfrm>
          <a:off x="4953000" y="6889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22826</xdr:rowOff>
    </xdr:from>
    <xdr:ext cx="736600" cy="259045"/>
    <xdr:sp macro="" textlink="">
      <xdr:nvSpPr>
        <xdr:cNvPr id="135" name="テキスト ボックス 134"/>
        <xdr:cNvSpPr txBox="1"/>
      </xdr:nvSpPr>
      <xdr:spPr>
        <a:xfrm>
          <a:off x="4622800" y="6976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260718</xdr:rowOff>
    </xdr:from>
    <xdr:to>
      <xdr:col>3</xdr:col>
      <xdr:colOff>955675</xdr:colOff>
      <xdr:row>36</xdr:row>
      <xdr:rowOff>19418</xdr:rowOff>
    </xdr:to>
    <xdr:sp macro="" textlink="">
      <xdr:nvSpPr>
        <xdr:cNvPr id="136" name="円/楕円 135"/>
        <xdr:cNvSpPr/>
      </xdr:nvSpPr>
      <xdr:spPr bwMode="auto">
        <a:xfrm>
          <a:off x="4254500" y="687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4195</xdr:rowOff>
    </xdr:from>
    <xdr:ext cx="762000" cy="259045"/>
    <xdr:sp macro="" textlink="">
      <xdr:nvSpPr>
        <xdr:cNvPr id="137" name="テキスト ボックス 136"/>
        <xdr:cNvSpPr txBox="1"/>
      </xdr:nvSpPr>
      <xdr:spPr>
        <a:xfrm>
          <a:off x="3924300" y="695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224561</xdr:rowOff>
    </xdr:from>
    <xdr:to>
      <xdr:col>3</xdr:col>
      <xdr:colOff>257175</xdr:colOff>
      <xdr:row>35</xdr:row>
      <xdr:rowOff>326161</xdr:rowOff>
    </xdr:to>
    <xdr:sp macro="" textlink="">
      <xdr:nvSpPr>
        <xdr:cNvPr id="138" name="円/楕円 137"/>
        <xdr:cNvSpPr/>
      </xdr:nvSpPr>
      <xdr:spPr bwMode="auto">
        <a:xfrm>
          <a:off x="3556000" y="6834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310938</xdr:rowOff>
    </xdr:from>
    <xdr:ext cx="762000" cy="259045"/>
    <xdr:sp macro="" textlink="">
      <xdr:nvSpPr>
        <xdr:cNvPr id="139" name="テキスト ボックス 138"/>
        <xdr:cNvSpPr txBox="1"/>
      </xdr:nvSpPr>
      <xdr:spPr>
        <a:xfrm>
          <a:off x="3225800" y="692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38519</xdr:rowOff>
    </xdr:from>
    <xdr:to>
      <xdr:col>2</xdr:col>
      <xdr:colOff>692150</xdr:colOff>
      <xdr:row>35</xdr:row>
      <xdr:rowOff>140119</xdr:rowOff>
    </xdr:to>
    <xdr:sp macro="" textlink="">
      <xdr:nvSpPr>
        <xdr:cNvPr id="140" name="円/楕円 139"/>
        <xdr:cNvSpPr/>
      </xdr:nvSpPr>
      <xdr:spPr bwMode="auto">
        <a:xfrm>
          <a:off x="2857500" y="664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124896</xdr:rowOff>
    </xdr:from>
    <xdr:ext cx="762000" cy="259045"/>
    <xdr:sp macro="" textlink="">
      <xdr:nvSpPr>
        <xdr:cNvPr id="141" name="テキスト ボックス 140"/>
        <xdr:cNvSpPr txBox="1"/>
      </xdr:nvSpPr>
      <xdr:spPr>
        <a:xfrm>
          <a:off x="2527300" y="673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298,059
295,112
49.42
102,952,355
99,572,905
1,978,693
55,825,615
113,671,152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51.5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149399</xdr:rowOff>
    </xdr:from>
    <xdr:to>
      <xdr:col>6</xdr:col>
      <xdr:colOff>511175</xdr:colOff>
      <xdr:row>35</xdr:row>
      <xdr:rowOff>152795</xdr:rowOff>
    </xdr:to>
    <xdr:cxnSp macro="">
      <xdr:nvCxnSpPr>
        <xdr:cNvPr id="63" name="直線コネクタ 62"/>
        <xdr:cNvCxnSpPr/>
      </xdr:nvCxnSpPr>
      <xdr:spPr>
        <a:xfrm flipV="1">
          <a:off x="3797300" y="6150149"/>
          <a:ext cx="8382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143026</xdr:rowOff>
    </xdr:from>
    <xdr:ext cx="534377" cy="259045"/>
    <xdr:sp macro="" textlink="">
      <xdr:nvSpPr>
        <xdr:cNvPr id="64" name="人件費平均値テキスト"/>
        <xdr:cNvSpPr txBox="1"/>
      </xdr:nvSpPr>
      <xdr:spPr>
        <a:xfrm>
          <a:off x="4686300" y="6143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100479</xdr:rowOff>
    </xdr:from>
    <xdr:to>
      <xdr:col>5</xdr:col>
      <xdr:colOff>358775</xdr:colOff>
      <xdr:row>35</xdr:row>
      <xdr:rowOff>152795</xdr:rowOff>
    </xdr:to>
    <xdr:cxnSp macro="">
      <xdr:nvCxnSpPr>
        <xdr:cNvPr id="66" name="直線コネクタ 65"/>
        <xdr:cNvCxnSpPr/>
      </xdr:nvCxnSpPr>
      <xdr:spPr>
        <a:xfrm>
          <a:off x="2908300" y="6101229"/>
          <a:ext cx="889000" cy="5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109128</xdr:rowOff>
    </xdr:from>
    <xdr:ext cx="534377" cy="259045"/>
    <xdr:sp macro="" textlink="">
      <xdr:nvSpPr>
        <xdr:cNvPr id="68" name="テキスト ボックス 67"/>
        <xdr:cNvSpPr txBox="1"/>
      </xdr:nvSpPr>
      <xdr:spPr>
        <a:xfrm>
          <a:off x="3530111" y="62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100479</xdr:rowOff>
    </xdr:from>
    <xdr:to>
      <xdr:col>4</xdr:col>
      <xdr:colOff>155575</xdr:colOff>
      <xdr:row>35</xdr:row>
      <xdr:rowOff>115403</xdr:rowOff>
    </xdr:to>
    <xdr:cxnSp macro="">
      <xdr:nvCxnSpPr>
        <xdr:cNvPr id="69" name="直線コネクタ 68"/>
        <xdr:cNvCxnSpPr/>
      </xdr:nvCxnSpPr>
      <xdr:spPr>
        <a:xfrm flipV="1">
          <a:off x="2019300" y="6101229"/>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147827</xdr:rowOff>
    </xdr:from>
    <xdr:ext cx="534377" cy="259045"/>
    <xdr:sp macro="" textlink="">
      <xdr:nvSpPr>
        <xdr:cNvPr id="71" name="テキスト ボックス 70"/>
        <xdr:cNvSpPr txBox="1"/>
      </xdr:nvSpPr>
      <xdr:spPr>
        <a:xfrm>
          <a:off x="2641111" y="63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98878</xdr:rowOff>
    </xdr:from>
    <xdr:to>
      <xdr:col>2</xdr:col>
      <xdr:colOff>638175</xdr:colOff>
      <xdr:row>35</xdr:row>
      <xdr:rowOff>115403</xdr:rowOff>
    </xdr:to>
    <xdr:cxnSp macro="">
      <xdr:nvCxnSpPr>
        <xdr:cNvPr id="72" name="直線コネクタ 71"/>
        <xdr:cNvCxnSpPr/>
      </xdr:nvCxnSpPr>
      <xdr:spPr>
        <a:xfrm>
          <a:off x="1130300" y="6099628"/>
          <a:ext cx="8890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78888</xdr:rowOff>
    </xdr:from>
    <xdr:ext cx="534377" cy="259045"/>
    <xdr:sp macro="" textlink="">
      <xdr:nvSpPr>
        <xdr:cNvPr id="74" name="テキスト ボックス 73"/>
        <xdr:cNvSpPr txBox="1"/>
      </xdr:nvSpPr>
      <xdr:spPr>
        <a:xfrm>
          <a:off x="1752111" y="625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152628</xdr:rowOff>
    </xdr:from>
    <xdr:ext cx="534377" cy="259045"/>
    <xdr:sp macro="" textlink="">
      <xdr:nvSpPr>
        <xdr:cNvPr id="76" name="テキスト ボックス 75"/>
        <xdr:cNvSpPr txBox="1"/>
      </xdr:nvSpPr>
      <xdr:spPr>
        <a:xfrm>
          <a:off x="863111" y="61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98599</xdr:rowOff>
    </xdr:from>
    <xdr:to>
      <xdr:col>6</xdr:col>
      <xdr:colOff>561975</xdr:colOff>
      <xdr:row>36</xdr:row>
      <xdr:rowOff>28749</xdr:rowOff>
    </xdr:to>
    <xdr:sp macro="" textlink="">
      <xdr:nvSpPr>
        <xdr:cNvPr id="82" name="円/楕円 81"/>
        <xdr:cNvSpPr/>
      </xdr:nvSpPr>
      <xdr:spPr>
        <a:xfrm>
          <a:off x="4584700" y="609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121476</xdr:rowOff>
    </xdr:from>
    <xdr:ext cx="534377" cy="259045"/>
    <xdr:sp macro="" textlink="">
      <xdr:nvSpPr>
        <xdr:cNvPr id="83" name="人件費該当値テキスト"/>
        <xdr:cNvSpPr txBox="1"/>
      </xdr:nvSpPr>
      <xdr:spPr>
        <a:xfrm>
          <a:off x="4686300" y="595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59,453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101995</xdr:rowOff>
    </xdr:from>
    <xdr:to>
      <xdr:col>5</xdr:col>
      <xdr:colOff>409575</xdr:colOff>
      <xdr:row>36</xdr:row>
      <xdr:rowOff>32145</xdr:rowOff>
    </xdr:to>
    <xdr:sp macro="" textlink="">
      <xdr:nvSpPr>
        <xdr:cNvPr id="84" name="円/楕円 83"/>
        <xdr:cNvSpPr/>
      </xdr:nvSpPr>
      <xdr:spPr>
        <a:xfrm>
          <a:off x="3746500" y="61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48672</xdr:rowOff>
    </xdr:from>
    <xdr:ext cx="534377" cy="259045"/>
    <xdr:sp macro="" textlink="">
      <xdr:nvSpPr>
        <xdr:cNvPr id="85" name="テキスト ボックス 84"/>
        <xdr:cNvSpPr txBox="1"/>
      </xdr:nvSpPr>
      <xdr:spPr>
        <a:xfrm>
          <a:off x="3530111" y="587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49679</xdr:rowOff>
    </xdr:from>
    <xdr:to>
      <xdr:col>4</xdr:col>
      <xdr:colOff>206375</xdr:colOff>
      <xdr:row>35</xdr:row>
      <xdr:rowOff>151279</xdr:rowOff>
    </xdr:to>
    <xdr:sp macro="" textlink="">
      <xdr:nvSpPr>
        <xdr:cNvPr id="86" name="円/楕円 85"/>
        <xdr:cNvSpPr/>
      </xdr:nvSpPr>
      <xdr:spPr>
        <a:xfrm>
          <a:off x="2857500" y="605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167806</xdr:rowOff>
    </xdr:from>
    <xdr:ext cx="534377" cy="259045"/>
    <xdr:sp macro="" textlink="">
      <xdr:nvSpPr>
        <xdr:cNvPr id="87" name="テキスト ボックス 86"/>
        <xdr:cNvSpPr txBox="1"/>
      </xdr:nvSpPr>
      <xdr:spPr>
        <a:xfrm>
          <a:off x="2641111" y="582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60,951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64603</xdr:rowOff>
    </xdr:from>
    <xdr:to>
      <xdr:col>3</xdr:col>
      <xdr:colOff>3175</xdr:colOff>
      <xdr:row>35</xdr:row>
      <xdr:rowOff>166203</xdr:rowOff>
    </xdr:to>
    <xdr:sp macro="" textlink="">
      <xdr:nvSpPr>
        <xdr:cNvPr id="88" name="円/楕円 87"/>
        <xdr:cNvSpPr/>
      </xdr:nvSpPr>
      <xdr:spPr>
        <a:xfrm>
          <a:off x="1968500" y="60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11280</xdr:rowOff>
    </xdr:from>
    <xdr:ext cx="534377" cy="259045"/>
    <xdr:sp macro="" textlink="">
      <xdr:nvSpPr>
        <xdr:cNvPr id="89" name="テキスト ボックス 88"/>
        <xdr:cNvSpPr txBox="1"/>
      </xdr:nvSpPr>
      <xdr:spPr>
        <a:xfrm>
          <a:off x="1752111" y="584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48078</xdr:rowOff>
    </xdr:from>
    <xdr:to>
      <xdr:col>1</xdr:col>
      <xdr:colOff>485775</xdr:colOff>
      <xdr:row>35</xdr:row>
      <xdr:rowOff>149678</xdr:rowOff>
    </xdr:to>
    <xdr:sp macro="" textlink="">
      <xdr:nvSpPr>
        <xdr:cNvPr id="90" name="円/楕円 89"/>
        <xdr:cNvSpPr/>
      </xdr:nvSpPr>
      <xdr:spPr>
        <a:xfrm>
          <a:off x="1079500" y="60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166205</xdr:rowOff>
    </xdr:from>
    <xdr:ext cx="534377" cy="259045"/>
    <xdr:sp macro="" textlink="">
      <xdr:nvSpPr>
        <xdr:cNvPr id="91" name="テキスト ボックス 90"/>
        <xdr:cNvSpPr txBox="1"/>
      </xdr:nvSpPr>
      <xdr:spPr>
        <a:xfrm>
          <a:off x="863111" y="582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143663</xdr:rowOff>
    </xdr:from>
    <xdr:to>
      <xdr:col>6</xdr:col>
      <xdr:colOff>511175</xdr:colOff>
      <xdr:row>57</xdr:row>
      <xdr:rowOff>20218</xdr:rowOff>
    </xdr:to>
    <xdr:cxnSp macro="">
      <xdr:nvCxnSpPr>
        <xdr:cNvPr id="121" name="直線コネクタ 120"/>
        <xdr:cNvCxnSpPr/>
      </xdr:nvCxnSpPr>
      <xdr:spPr>
        <a:xfrm flipV="1">
          <a:off x="3797300" y="9744863"/>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47312</xdr:rowOff>
    </xdr:from>
    <xdr:ext cx="534377" cy="259045"/>
    <xdr:sp macro="" textlink="">
      <xdr:nvSpPr>
        <xdr:cNvPr id="122" name="物件費平均値テキスト"/>
        <xdr:cNvSpPr txBox="1"/>
      </xdr:nvSpPr>
      <xdr:spPr>
        <a:xfrm>
          <a:off x="4686300" y="930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20218</xdr:rowOff>
    </xdr:from>
    <xdr:to>
      <xdr:col>5</xdr:col>
      <xdr:colOff>358775</xdr:colOff>
      <xdr:row>57</xdr:row>
      <xdr:rowOff>81293</xdr:rowOff>
    </xdr:to>
    <xdr:cxnSp macro="">
      <xdr:nvCxnSpPr>
        <xdr:cNvPr id="124" name="直線コネクタ 123"/>
        <xdr:cNvCxnSpPr/>
      </xdr:nvCxnSpPr>
      <xdr:spPr>
        <a:xfrm flipV="1">
          <a:off x="2908300" y="9792868"/>
          <a:ext cx="889000" cy="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17975</xdr:rowOff>
    </xdr:from>
    <xdr:ext cx="534377" cy="259045"/>
    <xdr:sp macro="" textlink="">
      <xdr:nvSpPr>
        <xdr:cNvPr id="126" name="テキスト ボックス 125"/>
        <xdr:cNvSpPr txBox="1"/>
      </xdr:nvSpPr>
      <xdr:spPr>
        <a:xfrm>
          <a:off x="3530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81293</xdr:rowOff>
    </xdr:from>
    <xdr:to>
      <xdr:col>4</xdr:col>
      <xdr:colOff>155575</xdr:colOff>
      <xdr:row>57</xdr:row>
      <xdr:rowOff>95466</xdr:rowOff>
    </xdr:to>
    <xdr:cxnSp macro="">
      <xdr:nvCxnSpPr>
        <xdr:cNvPr id="127" name="直線コネクタ 126"/>
        <xdr:cNvCxnSpPr/>
      </xdr:nvCxnSpPr>
      <xdr:spPr>
        <a:xfrm flipV="1">
          <a:off x="2019300" y="985394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140161</xdr:rowOff>
    </xdr:from>
    <xdr:ext cx="534377" cy="259045"/>
    <xdr:sp macro="" textlink="">
      <xdr:nvSpPr>
        <xdr:cNvPr id="129" name="テキスト ボックス 128"/>
        <xdr:cNvSpPr txBox="1"/>
      </xdr:nvSpPr>
      <xdr:spPr>
        <a:xfrm>
          <a:off x="2641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31648</xdr:rowOff>
    </xdr:from>
    <xdr:to>
      <xdr:col>2</xdr:col>
      <xdr:colOff>638175</xdr:colOff>
      <xdr:row>57</xdr:row>
      <xdr:rowOff>95466</xdr:rowOff>
    </xdr:to>
    <xdr:cxnSp macro="">
      <xdr:nvCxnSpPr>
        <xdr:cNvPr id="130" name="直線コネクタ 129"/>
        <xdr:cNvCxnSpPr/>
      </xdr:nvCxnSpPr>
      <xdr:spPr>
        <a:xfrm>
          <a:off x="1130300" y="9804298"/>
          <a:ext cx="889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143933</xdr:rowOff>
    </xdr:from>
    <xdr:ext cx="534377" cy="259045"/>
    <xdr:sp macro="" textlink="">
      <xdr:nvSpPr>
        <xdr:cNvPr id="132" name="テキスト ボックス 131"/>
        <xdr:cNvSpPr txBox="1"/>
      </xdr:nvSpPr>
      <xdr:spPr>
        <a:xfrm>
          <a:off x="1752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115853</xdr:rowOff>
    </xdr:from>
    <xdr:ext cx="534377" cy="259045"/>
    <xdr:sp macro="" textlink="">
      <xdr:nvSpPr>
        <xdr:cNvPr id="134" name="テキスト ボックス 133"/>
        <xdr:cNvSpPr txBox="1"/>
      </xdr:nvSpPr>
      <xdr:spPr>
        <a:xfrm>
          <a:off x="863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92863</xdr:rowOff>
    </xdr:from>
    <xdr:to>
      <xdr:col>6</xdr:col>
      <xdr:colOff>561975</xdr:colOff>
      <xdr:row>57</xdr:row>
      <xdr:rowOff>23013</xdr:rowOff>
    </xdr:to>
    <xdr:sp macro="" textlink="">
      <xdr:nvSpPr>
        <xdr:cNvPr id="140" name="円/楕円 139"/>
        <xdr:cNvSpPr/>
      </xdr:nvSpPr>
      <xdr:spPr>
        <a:xfrm>
          <a:off x="4584700" y="969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71290</xdr:rowOff>
    </xdr:from>
    <xdr:ext cx="534377" cy="259045"/>
    <xdr:sp macro="" textlink="">
      <xdr:nvSpPr>
        <xdr:cNvPr id="141" name="物件費該当値テキスト"/>
        <xdr:cNvSpPr txBox="1"/>
      </xdr:nvSpPr>
      <xdr:spPr>
        <a:xfrm>
          <a:off x="4686300" y="96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40,896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140868</xdr:rowOff>
    </xdr:from>
    <xdr:to>
      <xdr:col>5</xdr:col>
      <xdr:colOff>409575</xdr:colOff>
      <xdr:row>57</xdr:row>
      <xdr:rowOff>71018</xdr:rowOff>
    </xdr:to>
    <xdr:sp macro="" textlink="">
      <xdr:nvSpPr>
        <xdr:cNvPr id="142" name="円/楕円 141"/>
        <xdr:cNvSpPr/>
      </xdr:nvSpPr>
      <xdr:spPr>
        <a:xfrm>
          <a:off x="3746500" y="97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62145</xdr:rowOff>
    </xdr:from>
    <xdr:ext cx="534377" cy="259045"/>
    <xdr:sp macro="" textlink="">
      <xdr:nvSpPr>
        <xdr:cNvPr id="143" name="テキスト ボックス 142"/>
        <xdr:cNvSpPr txBox="1"/>
      </xdr:nvSpPr>
      <xdr:spPr>
        <a:xfrm>
          <a:off x="3530111" y="98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30493</xdr:rowOff>
    </xdr:from>
    <xdr:to>
      <xdr:col>4</xdr:col>
      <xdr:colOff>206375</xdr:colOff>
      <xdr:row>57</xdr:row>
      <xdr:rowOff>132093</xdr:rowOff>
    </xdr:to>
    <xdr:sp macro="" textlink="">
      <xdr:nvSpPr>
        <xdr:cNvPr id="144" name="円/楕円 143"/>
        <xdr:cNvSpPr/>
      </xdr:nvSpPr>
      <xdr:spPr>
        <a:xfrm>
          <a:off x="2857500" y="98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123220</xdr:rowOff>
    </xdr:from>
    <xdr:ext cx="534377" cy="259045"/>
    <xdr:sp macro="" textlink="">
      <xdr:nvSpPr>
        <xdr:cNvPr id="145" name="テキスト ボックス 144"/>
        <xdr:cNvSpPr txBox="1"/>
      </xdr:nvSpPr>
      <xdr:spPr>
        <a:xfrm>
          <a:off x="2641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44666</xdr:rowOff>
    </xdr:from>
    <xdr:to>
      <xdr:col>3</xdr:col>
      <xdr:colOff>3175</xdr:colOff>
      <xdr:row>57</xdr:row>
      <xdr:rowOff>146266</xdr:rowOff>
    </xdr:to>
    <xdr:sp macro="" textlink="">
      <xdr:nvSpPr>
        <xdr:cNvPr id="146" name="円/楕円 145"/>
        <xdr:cNvSpPr/>
      </xdr:nvSpPr>
      <xdr:spPr>
        <a:xfrm>
          <a:off x="1968500" y="981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137393</xdr:rowOff>
    </xdr:from>
    <xdr:ext cx="534377" cy="259045"/>
    <xdr:sp macro="" textlink="">
      <xdr:nvSpPr>
        <xdr:cNvPr id="147" name="テキスト ボックス 146"/>
        <xdr:cNvSpPr txBox="1"/>
      </xdr:nvSpPr>
      <xdr:spPr>
        <a:xfrm>
          <a:off x="1752111" y="991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152298</xdr:rowOff>
    </xdr:from>
    <xdr:to>
      <xdr:col>1</xdr:col>
      <xdr:colOff>485775</xdr:colOff>
      <xdr:row>57</xdr:row>
      <xdr:rowOff>82448</xdr:rowOff>
    </xdr:to>
    <xdr:sp macro="" textlink="">
      <xdr:nvSpPr>
        <xdr:cNvPr id="148" name="円/楕円 147"/>
        <xdr:cNvSpPr/>
      </xdr:nvSpPr>
      <xdr:spPr>
        <a:xfrm>
          <a:off x="1079500" y="97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73575</xdr:rowOff>
    </xdr:from>
    <xdr:ext cx="534377" cy="259045"/>
    <xdr:sp macro="" textlink="">
      <xdr:nvSpPr>
        <xdr:cNvPr id="149" name="テキスト ボックス 148"/>
        <xdr:cNvSpPr txBox="1"/>
      </xdr:nvSpPr>
      <xdr:spPr>
        <a:xfrm>
          <a:off x="863111" y="984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101387</xdr:rowOff>
    </xdr:from>
    <xdr:to>
      <xdr:col>6</xdr:col>
      <xdr:colOff>511175</xdr:colOff>
      <xdr:row>75</xdr:row>
      <xdr:rowOff>109525</xdr:rowOff>
    </xdr:to>
    <xdr:cxnSp macro="">
      <xdr:nvCxnSpPr>
        <xdr:cNvPr id="176" name="直線コネクタ 175"/>
        <xdr:cNvCxnSpPr/>
      </xdr:nvCxnSpPr>
      <xdr:spPr>
        <a:xfrm flipV="1">
          <a:off x="3797300" y="12960137"/>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22613</xdr:rowOff>
    </xdr:from>
    <xdr:ext cx="469744" cy="259045"/>
    <xdr:sp macro="" textlink="">
      <xdr:nvSpPr>
        <xdr:cNvPr id="177" name="維持補修費平均値テキスト"/>
        <xdr:cNvSpPr txBox="1"/>
      </xdr:nvSpPr>
      <xdr:spPr>
        <a:xfrm>
          <a:off x="4686300" y="13052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109525</xdr:rowOff>
    </xdr:from>
    <xdr:to>
      <xdr:col>5</xdr:col>
      <xdr:colOff>358775</xdr:colOff>
      <xdr:row>75</xdr:row>
      <xdr:rowOff>115743</xdr:rowOff>
    </xdr:to>
    <xdr:cxnSp macro="">
      <xdr:nvCxnSpPr>
        <xdr:cNvPr id="179" name="直線コネクタ 178"/>
        <xdr:cNvCxnSpPr/>
      </xdr:nvCxnSpPr>
      <xdr:spPr>
        <a:xfrm flipV="1">
          <a:off x="2908300" y="12968275"/>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123928</xdr:rowOff>
    </xdr:from>
    <xdr:ext cx="469744" cy="259045"/>
    <xdr:sp macro="" textlink="">
      <xdr:nvSpPr>
        <xdr:cNvPr id="181" name="テキスト ボックス 180"/>
        <xdr:cNvSpPr txBox="1"/>
      </xdr:nvSpPr>
      <xdr:spPr>
        <a:xfrm>
          <a:off x="3562427" y="1315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113091</xdr:rowOff>
    </xdr:from>
    <xdr:to>
      <xdr:col>4</xdr:col>
      <xdr:colOff>155575</xdr:colOff>
      <xdr:row>75</xdr:row>
      <xdr:rowOff>115743</xdr:rowOff>
    </xdr:to>
    <xdr:cxnSp macro="">
      <xdr:nvCxnSpPr>
        <xdr:cNvPr id="182" name="直線コネクタ 181"/>
        <xdr:cNvCxnSpPr/>
      </xdr:nvCxnSpPr>
      <xdr:spPr>
        <a:xfrm>
          <a:off x="2019300" y="12971841"/>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147155</xdr:rowOff>
    </xdr:from>
    <xdr:ext cx="469744" cy="259045"/>
    <xdr:sp macro="" textlink="">
      <xdr:nvSpPr>
        <xdr:cNvPr id="184" name="テキスト ボックス 183"/>
        <xdr:cNvSpPr txBox="1"/>
      </xdr:nvSpPr>
      <xdr:spPr>
        <a:xfrm>
          <a:off x="2673427" y="1317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106233</xdr:rowOff>
    </xdr:from>
    <xdr:to>
      <xdr:col>2</xdr:col>
      <xdr:colOff>638175</xdr:colOff>
      <xdr:row>75</xdr:row>
      <xdr:rowOff>113091</xdr:rowOff>
    </xdr:to>
    <xdr:cxnSp macro="">
      <xdr:nvCxnSpPr>
        <xdr:cNvPr id="185" name="直線コネクタ 184"/>
        <xdr:cNvCxnSpPr/>
      </xdr:nvCxnSpPr>
      <xdr:spPr>
        <a:xfrm>
          <a:off x="1130300" y="1296498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147338</xdr:rowOff>
    </xdr:from>
    <xdr:ext cx="469744" cy="259045"/>
    <xdr:sp macro="" textlink="">
      <xdr:nvSpPr>
        <xdr:cNvPr id="187" name="テキスト ボックス 186"/>
        <xdr:cNvSpPr txBox="1"/>
      </xdr:nvSpPr>
      <xdr:spPr>
        <a:xfrm>
          <a:off x="1784427" y="1317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122556</xdr:rowOff>
    </xdr:from>
    <xdr:ext cx="469744" cy="259045"/>
    <xdr:sp macro="" textlink="">
      <xdr:nvSpPr>
        <xdr:cNvPr id="189" name="テキスト ボックス 188"/>
        <xdr:cNvSpPr txBox="1"/>
      </xdr:nvSpPr>
      <xdr:spPr>
        <a:xfrm>
          <a:off x="895427" y="1315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50587</xdr:rowOff>
    </xdr:from>
    <xdr:to>
      <xdr:col>6</xdr:col>
      <xdr:colOff>561975</xdr:colOff>
      <xdr:row>75</xdr:row>
      <xdr:rowOff>152186</xdr:rowOff>
    </xdr:to>
    <xdr:sp macro="" textlink="">
      <xdr:nvSpPr>
        <xdr:cNvPr id="195" name="円/楕円 194"/>
        <xdr:cNvSpPr/>
      </xdr:nvSpPr>
      <xdr:spPr>
        <a:xfrm>
          <a:off x="4584700" y="129093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73464</xdr:rowOff>
    </xdr:from>
    <xdr:ext cx="469744" cy="259045"/>
    <xdr:sp macro="" textlink="">
      <xdr:nvSpPr>
        <xdr:cNvPr id="196" name="維持補修費該当値テキスト"/>
        <xdr:cNvSpPr txBox="1"/>
      </xdr:nvSpPr>
      <xdr:spPr>
        <a:xfrm>
          <a:off x="4686300" y="1276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58725</xdr:rowOff>
    </xdr:from>
    <xdr:to>
      <xdr:col>5</xdr:col>
      <xdr:colOff>409575</xdr:colOff>
      <xdr:row>75</xdr:row>
      <xdr:rowOff>160325</xdr:rowOff>
    </xdr:to>
    <xdr:sp macro="" textlink="">
      <xdr:nvSpPr>
        <xdr:cNvPr id="197" name="円/楕円 196"/>
        <xdr:cNvSpPr/>
      </xdr:nvSpPr>
      <xdr:spPr>
        <a:xfrm>
          <a:off x="3746500" y="1291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5402</xdr:rowOff>
    </xdr:from>
    <xdr:ext cx="469744" cy="259045"/>
    <xdr:sp macro="" textlink="">
      <xdr:nvSpPr>
        <xdr:cNvPr id="198" name="テキスト ボックス 197"/>
        <xdr:cNvSpPr txBox="1"/>
      </xdr:nvSpPr>
      <xdr:spPr>
        <a:xfrm>
          <a:off x="3562427" y="1269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64943</xdr:rowOff>
    </xdr:from>
    <xdr:to>
      <xdr:col>4</xdr:col>
      <xdr:colOff>206375</xdr:colOff>
      <xdr:row>75</xdr:row>
      <xdr:rowOff>166542</xdr:rowOff>
    </xdr:to>
    <xdr:sp macro="" textlink="">
      <xdr:nvSpPr>
        <xdr:cNvPr id="199" name="円/楕円 198"/>
        <xdr:cNvSpPr/>
      </xdr:nvSpPr>
      <xdr:spPr>
        <a:xfrm>
          <a:off x="2857500" y="129236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11620</xdr:rowOff>
    </xdr:from>
    <xdr:ext cx="469744" cy="259045"/>
    <xdr:sp macro="" textlink="">
      <xdr:nvSpPr>
        <xdr:cNvPr id="200" name="テキスト ボックス 199"/>
        <xdr:cNvSpPr txBox="1"/>
      </xdr:nvSpPr>
      <xdr:spPr>
        <a:xfrm>
          <a:off x="2673427" y="1269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62291</xdr:rowOff>
    </xdr:from>
    <xdr:to>
      <xdr:col>3</xdr:col>
      <xdr:colOff>3175</xdr:colOff>
      <xdr:row>75</xdr:row>
      <xdr:rowOff>163891</xdr:rowOff>
    </xdr:to>
    <xdr:sp macro="" textlink="">
      <xdr:nvSpPr>
        <xdr:cNvPr id="201" name="円/楕円 200"/>
        <xdr:cNvSpPr/>
      </xdr:nvSpPr>
      <xdr:spPr>
        <a:xfrm>
          <a:off x="1968500" y="1292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8968</xdr:rowOff>
    </xdr:from>
    <xdr:ext cx="469744" cy="259045"/>
    <xdr:sp macro="" textlink="">
      <xdr:nvSpPr>
        <xdr:cNvPr id="202" name="テキスト ボックス 201"/>
        <xdr:cNvSpPr txBox="1"/>
      </xdr:nvSpPr>
      <xdr:spPr>
        <a:xfrm>
          <a:off x="1784427" y="126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55433</xdr:rowOff>
    </xdr:from>
    <xdr:to>
      <xdr:col>1</xdr:col>
      <xdr:colOff>485775</xdr:colOff>
      <xdr:row>75</xdr:row>
      <xdr:rowOff>157032</xdr:rowOff>
    </xdr:to>
    <xdr:sp macro="" textlink="">
      <xdr:nvSpPr>
        <xdr:cNvPr id="203" name="円/楕円 202"/>
        <xdr:cNvSpPr/>
      </xdr:nvSpPr>
      <xdr:spPr>
        <a:xfrm>
          <a:off x="1079500" y="12914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2110</xdr:rowOff>
    </xdr:from>
    <xdr:ext cx="469744" cy="259045"/>
    <xdr:sp macro="" textlink="">
      <xdr:nvSpPr>
        <xdr:cNvPr id="204" name="テキスト ボックス 203"/>
        <xdr:cNvSpPr txBox="1"/>
      </xdr:nvSpPr>
      <xdr:spPr>
        <a:xfrm>
          <a:off x="895427" y="1268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14931</xdr:rowOff>
    </xdr:from>
    <xdr:to>
      <xdr:col>6</xdr:col>
      <xdr:colOff>511175</xdr:colOff>
      <xdr:row>94</xdr:row>
      <xdr:rowOff>71715</xdr:rowOff>
    </xdr:to>
    <xdr:cxnSp macro="">
      <xdr:nvCxnSpPr>
        <xdr:cNvPr id="232" name="直線コネクタ 231"/>
        <xdr:cNvCxnSpPr/>
      </xdr:nvCxnSpPr>
      <xdr:spPr>
        <a:xfrm flipV="1">
          <a:off x="3797300" y="16131231"/>
          <a:ext cx="8382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123243</xdr:rowOff>
    </xdr:from>
    <xdr:ext cx="534377" cy="259045"/>
    <xdr:sp macro="" textlink="">
      <xdr:nvSpPr>
        <xdr:cNvPr id="233" name="扶助費平均値テキスト"/>
        <xdr:cNvSpPr txBox="1"/>
      </xdr:nvSpPr>
      <xdr:spPr>
        <a:xfrm>
          <a:off x="4686300" y="16239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71715</xdr:rowOff>
    </xdr:from>
    <xdr:to>
      <xdr:col>5</xdr:col>
      <xdr:colOff>358775</xdr:colOff>
      <xdr:row>95</xdr:row>
      <xdr:rowOff>25355</xdr:rowOff>
    </xdr:to>
    <xdr:cxnSp macro="">
      <xdr:nvCxnSpPr>
        <xdr:cNvPr id="235" name="直線コネクタ 234"/>
        <xdr:cNvCxnSpPr/>
      </xdr:nvCxnSpPr>
      <xdr:spPr>
        <a:xfrm flipV="1">
          <a:off x="2908300" y="16188015"/>
          <a:ext cx="889000" cy="12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144457</xdr:rowOff>
    </xdr:from>
    <xdr:ext cx="534377" cy="259045"/>
    <xdr:sp macro="" textlink="">
      <xdr:nvSpPr>
        <xdr:cNvPr id="237" name="テキスト ボックス 236"/>
        <xdr:cNvSpPr txBox="1"/>
      </xdr:nvSpPr>
      <xdr:spPr>
        <a:xfrm>
          <a:off x="3530111" y="164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25355</xdr:rowOff>
    </xdr:from>
    <xdr:to>
      <xdr:col>4</xdr:col>
      <xdr:colOff>155575</xdr:colOff>
      <xdr:row>95</xdr:row>
      <xdr:rowOff>99124</xdr:rowOff>
    </xdr:to>
    <xdr:cxnSp macro="">
      <xdr:nvCxnSpPr>
        <xdr:cNvPr id="238" name="直線コネクタ 237"/>
        <xdr:cNvCxnSpPr/>
      </xdr:nvCxnSpPr>
      <xdr:spPr>
        <a:xfrm flipV="1">
          <a:off x="2019300" y="16313105"/>
          <a:ext cx="889000" cy="7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89318</xdr:rowOff>
    </xdr:from>
    <xdr:ext cx="534377" cy="259045"/>
    <xdr:sp macro="" textlink="">
      <xdr:nvSpPr>
        <xdr:cNvPr id="240" name="テキスト ボックス 239"/>
        <xdr:cNvSpPr txBox="1"/>
      </xdr:nvSpPr>
      <xdr:spPr>
        <a:xfrm>
          <a:off x="2641111" y="1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99124</xdr:rowOff>
    </xdr:from>
    <xdr:to>
      <xdr:col>2</xdr:col>
      <xdr:colOff>638175</xdr:colOff>
      <xdr:row>95</xdr:row>
      <xdr:rowOff>101547</xdr:rowOff>
    </xdr:to>
    <xdr:cxnSp macro="">
      <xdr:nvCxnSpPr>
        <xdr:cNvPr id="241" name="直線コネクタ 240"/>
        <xdr:cNvCxnSpPr/>
      </xdr:nvCxnSpPr>
      <xdr:spPr>
        <a:xfrm flipV="1">
          <a:off x="1130300" y="1638687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126077</xdr:rowOff>
    </xdr:from>
    <xdr:ext cx="534377" cy="259045"/>
    <xdr:sp macro="" textlink="">
      <xdr:nvSpPr>
        <xdr:cNvPr id="243" name="テキスト ボックス 242"/>
        <xdr:cNvSpPr txBox="1"/>
      </xdr:nvSpPr>
      <xdr:spPr>
        <a:xfrm>
          <a:off x="1752111" y="165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123860</xdr:rowOff>
    </xdr:from>
    <xdr:ext cx="534377" cy="259045"/>
    <xdr:sp macro="" textlink="">
      <xdr:nvSpPr>
        <xdr:cNvPr id="245" name="テキスト ボックス 244"/>
        <xdr:cNvSpPr txBox="1"/>
      </xdr:nvSpPr>
      <xdr:spPr>
        <a:xfrm>
          <a:off x="863111" y="165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135581</xdr:rowOff>
    </xdr:from>
    <xdr:to>
      <xdr:col>6</xdr:col>
      <xdr:colOff>561975</xdr:colOff>
      <xdr:row>94</xdr:row>
      <xdr:rowOff>65731</xdr:rowOff>
    </xdr:to>
    <xdr:sp macro="" textlink="">
      <xdr:nvSpPr>
        <xdr:cNvPr id="251" name="円/楕円 250"/>
        <xdr:cNvSpPr/>
      </xdr:nvSpPr>
      <xdr:spPr>
        <a:xfrm>
          <a:off x="4584700" y="1608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158458</xdr:rowOff>
    </xdr:from>
    <xdr:ext cx="534377" cy="259045"/>
    <xdr:sp macro="" textlink="">
      <xdr:nvSpPr>
        <xdr:cNvPr id="252" name="扶助費該当値テキスト"/>
        <xdr:cNvSpPr txBox="1"/>
      </xdr:nvSpPr>
      <xdr:spPr>
        <a:xfrm>
          <a:off x="4686300" y="159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95,458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20915</xdr:rowOff>
    </xdr:from>
    <xdr:to>
      <xdr:col>5</xdr:col>
      <xdr:colOff>409575</xdr:colOff>
      <xdr:row>94</xdr:row>
      <xdr:rowOff>122515</xdr:rowOff>
    </xdr:to>
    <xdr:sp macro="" textlink="">
      <xdr:nvSpPr>
        <xdr:cNvPr id="253" name="円/楕円 252"/>
        <xdr:cNvSpPr/>
      </xdr:nvSpPr>
      <xdr:spPr>
        <a:xfrm>
          <a:off x="3746500" y="161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139042</xdr:rowOff>
    </xdr:from>
    <xdr:ext cx="534377" cy="259045"/>
    <xdr:sp macro="" textlink="">
      <xdr:nvSpPr>
        <xdr:cNvPr id="254" name="テキスト ボックス 253"/>
        <xdr:cNvSpPr txBox="1"/>
      </xdr:nvSpPr>
      <xdr:spPr>
        <a:xfrm>
          <a:off x="3530111" y="1591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92,974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146005</xdr:rowOff>
    </xdr:from>
    <xdr:to>
      <xdr:col>4</xdr:col>
      <xdr:colOff>206375</xdr:colOff>
      <xdr:row>95</xdr:row>
      <xdr:rowOff>76155</xdr:rowOff>
    </xdr:to>
    <xdr:sp macro="" textlink="">
      <xdr:nvSpPr>
        <xdr:cNvPr id="255" name="円/楕円 254"/>
        <xdr:cNvSpPr/>
      </xdr:nvSpPr>
      <xdr:spPr>
        <a:xfrm>
          <a:off x="2857500" y="162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92682</xdr:rowOff>
    </xdr:from>
    <xdr:ext cx="534377" cy="259045"/>
    <xdr:sp macro="" textlink="">
      <xdr:nvSpPr>
        <xdr:cNvPr id="256" name="テキスト ボックス 255"/>
        <xdr:cNvSpPr txBox="1"/>
      </xdr:nvSpPr>
      <xdr:spPr>
        <a:xfrm>
          <a:off x="2641111" y="1603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87,502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48324</xdr:rowOff>
    </xdr:from>
    <xdr:to>
      <xdr:col>3</xdr:col>
      <xdr:colOff>3175</xdr:colOff>
      <xdr:row>95</xdr:row>
      <xdr:rowOff>149924</xdr:rowOff>
    </xdr:to>
    <xdr:sp macro="" textlink="">
      <xdr:nvSpPr>
        <xdr:cNvPr id="257" name="円/楕円 256"/>
        <xdr:cNvSpPr/>
      </xdr:nvSpPr>
      <xdr:spPr>
        <a:xfrm>
          <a:off x="1968500" y="163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166451</xdr:rowOff>
    </xdr:from>
    <xdr:ext cx="534377" cy="259045"/>
    <xdr:sp macro="" textlink="">
      <xdr:nvSpPr>
        <xdr:cNvPr id="258" name="テキスト ボックス 257"/>
        <xdr:cNvSpPr txBox="1"/>
      </xdr:nvSpPr>
      <xdr:spPr>
        <a:xfrm>
          <a:off x="1752111" y="1611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84,275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50747</xdr:rowOff>
    </xdr:from>
    <xdr:to>
      <xdr:col>1</xdr:col>
      <xdr:colOff>485775</xdr:colOff>
      <xdr:row>95</xdr:row>
      <xdr:rowOff>152347</xdr:rowOff>
    </xdr:to>
    <xdr:sp macro="" textlink="">
      <xdr:nvSpPr>
        <xdr:cNvPr id="259" name="円/楕円 258"/>
        <xdr:cNvSpPr/>
      </xdr:nvSpPr>
      <xdr:spPr>
        <a:xfrm>
          <a:off x="1079500" y="1633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168874</xdr:rowOff>
    </xdr:from>
    <xdr:ext cx="534377" cy="259045"/>
    <xdr:sp macro="" textlink="">
      <xdr:nvSpPr>
        <xdr:cNvPr id="260" name="テキスト ボックス 259"/>
        <xdr:cNvSpPr txBox="1"/>
      </xdr:nvSpPr>
      <xdr:spPr>
        <a:xfrm>
          <a:off x="863111" y="1611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130137</xdr:rowOff>
    </xdr:from>
    <xdr:to>
      <xdr:col>15</xdr:col>
      <xdr:colOff>180975</xdr:colOff>
      <xdr:row>37</xdr:row>
      <xdr:rowOff>154502</xdr:rowOff>
    </xdr:to>
    <xdr:cxnSp macro="">
      <xdr:nvCxnSpPr>
        <xdr:cNvPr id="289" name="直線コネクタ 288"/>
        <xdr:cNvCxnSpPr/>
      </xdr:nvCxnSpPr>
      <xdr:spPr>
        <a:xfrm flipV="1">
          <a:off x="9639300" y="6473787"/>
          <a:ext cx="8382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114406</xdr:rowOff>
    </xdr:from>
    <xdr:ext cx="534377" cy="259045"/>
    <xdr:sp macro="" textlink="">
      <xdr:nvSpPr>
        <xdr:cNvPr id="290" name="補助費等平均値テキスト"/>
        <xdr:cNvSpPr txBox="1"/>
      </xdr:nvSpPr>
      <xdr:spPr>
        <a:xfrm>
          <a:off x="10528300" y="594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102819</xdr:rowOff>
    </xdr:from>
    <xdr:to>
      <xdr:col>14</xdr:col>
      <xdr:colOff>28575</xdr:colOff>
      <xdr:row>37</xdr:row>
      <xdr:rowOff>154502</xdr:rowOff>
    </xdr:to>
    <xdr:cxnSp macro="">
      <xdr:nvCxnSpPr>
        <xdr:cNvPr id="292" name="直線コネクタ 291"/>
        <xdr:cNvCxnSpPr/>
      </xdr:nvCxnSpPr>
      <xdr:spPr>
        <a:xfrm>
          <a:off x="8750300" y="5932119"/>
          <a:ext cx="889000" cy="5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86841</xdr:rowOff>
    </xdr:from>
    <xdr:ext cx="534377" cy="259045"/>
    <xdr:sp macro="" textlink="">
      <xdr:nvSpPr>
        <xdr:cNvPr id="294" name="テキスト ボックス 293"/>
        <xdr:cNvSpPr txBox="1"/>
      </xdr:nvSpPr>
      <xdr:spPr>
        <a:xfrm>
          <a:off x="9372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102819</xdr:rowOff>
    </xdr:from>
    <xdr:to>
      <xdr:col>12</xdr:col>
      <xdr:colOff>511175</xdr:colOff>
      <xdr:row>37</xdr:row>
      <xdr:rowOff>121241</xdr:rowOff>
    </xdr:to>
    <xdr:cxnSp macro="">
      <xdr:nvCxnSpPr>
        <xdr:cNvPr id="295" name="直線コネクタ 294"/>
        <xdr:cNvCxnSpPr/>
      </xdr:nvCxnSpPr>
      <xdr:spPr>
        <a:xfrm flipV="1">
          <a:off x="7861300" y="5932119"/>
          <a:ext cx="889000" cy="53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19569</xdr:rowOff>
    </xdr:from>
    <xdr:ext cx="534377" cy="259045"/>
    <xdr:sp macro="" textlink="">
      <xdr:nvSpPr>
        <xdr:cNvPr id="297" name="テキスト ボックス 296"/>
        <xdr:cNvSpPr txBox="1"/>
      </xdr:nvSpPr>
      <xdr:spPr>
        <a:xfrm>
          <a:off x="8483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99562</xdr:rowOff>
    </xdr:from>
    <xdr:to>
      <xdr:col>11</xdr:col>
      <xdr:colOff>307975</xdr:colOff>
      <xdr:row>37</xdr:row>
      <xdr:rowOff>121241</xdr:rowOff>
    </xdr:to>
    <xdr:cxnSp macro="">
      <xdr:nvCxnSpPr>
        <xdr:cNvPr id="298" name="直線コネクタ 297"/>
        <xdr:cNvCxnSpPr/>
      </xdr:nvCxnSpPr>
      <xdr:spPr>
        <a:xfrm>
          <a:off x="6972300" y="6443212"/>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105491</xdr:rowOff>
    </xdr:from>
    <xdr:ext cx="534377" cy="259045"/>
    <xdr:sp macro="" textlink="">
      <xdr:nvSpPr>
        <xdr:cNvPr id="300" name="テキスト ボックス 299"/>
        <xdr:cNvSpPr txBox="1"/>
      </xdr:nvSpPr>
      <xdr:spPr>
        <a:xfrm>
          <a:off x="7594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150048</xdr:rowOff>
    </xdr:from>
    <xdr:ext cx="534377" cy="259045"/>
    <xdr:sp macro="" textlink="">
      <xdr:nvSpPr>
        <xdr:cNvPr id="302" name="テキスト ボックス 301"/>
        <xdr:cNvSpPr txBox="1"/>
      </xdr:nvSpPr>
      <xdr:spPr>
        <a:xfrm>
          <a:off x="6705111" y="5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79337</xdr:rowOff>
    </xdr:from>
    <xdr:to>
      <xdr:col>15</xdr:col>
      <xdr:colOff>231775</xdr:colOff>
      <xdr:row>38</xdr:row>
      <xdr:rowOff>9487</xdr:rowOff>
    </xdr:to>
    <xdr:sp macro="" textlink="">
      <xdr:nvSpPr>
        <xdr:cNvPr id="308" name="円/楕円 307"/>
        <xdr:cNvSpPr/>
      </xdr:nvSpPr>
      <xdr:spPr>
        <a:xfrm>
          <a:off x="10426700" y="64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165714</xdr:rowOff>
    </xdr:from>
    <xdr:ext cx="534377" cy="259045"/>
    <xdr:sp macro="" textlink="">
      <xdr:nvSpPr>
        <xdr:cNvPr id="309" name="補助費等該当値テキスト"/>
        <xdr:cNvSpPr txBox="1"/>
      </xdr:nvSpPr>
      <xdr:spPr>
        <a:xfrm>
          <a:off x="10528300" y="63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103702</xdr:rowOff>
    </xdr:from>
    <xdr:to>
      <xdr:col>14</xdr:col>
      <xdr:colOff>79375</xdr:colOff>
      <xdr:row>38</xdr:row>
      <xdr:rowOff>33852</xdr:rowOff>
    </xdr:to>
    <xdr:sp macro="" textlink="">
      <xdr:nvSpPr>
        <xdr:cNvPr id="310" name="円/楕円 309"/>
        <xdr:cNvSpPr/>
      </xdr:nvSpPr>
      <xdr:spPr>
        <a:xfrm>
          <a:off x="9588500" y="644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24979</xdr:rowOff>
    </xdr:from>
    <xdr:ext cx="534377" cy="259045"/>
    <xdr:sp macro="" textlink="">
      <xdr:nvSpPr>
        <xdr:cNvPr id="311" name="テキスト ボックス 310"/>
        <xdr:cNvSpPr txBox="1"/>
      </xdr:nvSpPr>
      <xdr:spPr>
        <a:xfrm>
          <a:off x="9372111" y="654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52019</xdr:rowOff>
    </xdr:from>
    <xdr:to>
      <xdr:col>12</xdr:col>
      <xdr:colOff>561975</xdr:colOff>
      <xdr:row>34</xdr:row>
      <xdr:rowOff>153619</xdr:rowOff>
    </xdr:to>
    <xdr:sp macro="" textlink="">
      <xdr:nvSpPr>
        <xdr:cNvPr id="312" name="円/楕円 311"/>
        <xdr:cNvSpPr/>
      </xdr:nvSpPr>
      <xdr:spPr>
        <a:xfrm>
          <a:off x="8699500" y="58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170146</xdr:rowOff>
    </xdr:from>
    <xdr:ext cx="534377" cy="259045"/>
    <xdr:sp macro="" textlink="">
      <xdr:nvSpPr>
        <xdr:cNvPr id="313" name="テキスト ボックス 312"/>
        <xdr:cNvSpPr txBox="1"/>
      </xdr:nvSpPr>
      <xdr:spPr>
        <a:xfrm>
          <a:off x="8483111" y="565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70441</xdr:rowOff>
    </xdr:from>
    <xdr:to>
      <xdr:col>11</xdr:col>
      <xdr:colOff>358775</xdr:colOff>
      <xdr:row>38</xdr:row>
      <xdr:rowOff>591</xdr:rowOff>
    </xdr:to>
    <xdr:sp macro="" textlink="">
      <xdr:nvSpPr>
        <xdr:cNvPr id="314" name="円/楕円 313"/>
        <xdr:cNvSpPr/>
      </xdr:nvSpPr>
      <xdr:spPr>
        <a:xfrm>
          <a:off x="7810500" y="64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163168</xdr:rowOff>
    </xdr:from>
    <xdr:ext cx="534377" cy="259045"/>
    <xdr:sp macro="" textlink="">
      <xdr:nvSpPr>
        <xdr:cNvPr id="315" name="テキスト ボックス 314"/>
        <xdr:cNvSpPr txBox="1"/>
      </xdr:nvSpPr>
      <xdr:spPr>
        <a:xfrm>
          <a:off x="7594111" y="65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48762</xdr:rowOff>
    </xdr:from>
    <xdr:to>
      <xdr:col>10</xdr:col>
      <xdr:colOff>155575</xdr:colOff>
      <xdr:row>37</xdr:row>
      <xdr:rowOff>150362</xdr:rowOff>
    </xdr:to>
    <xdr:sp macro="" textlink="">
      <xdr:nvSpPr>
        <xdr:cNvPr id="316" name="円/楕円 315"/>
        <xdr:cNvSpPr/>
      </xdr:nvSpPr>
      <xdr:spPr>
        <a:xfrm>
          <a:off x="6921500" y="639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141488</xdr:rowOff>
    </xdr:from>
    <xdr:ext cx="534377" cy="259045"/>
    <xdr:sp macro="" textlink="">
      <xdr:nvSpPr>
        <xdr:cNvPr id="317" name="テキスト ボックス 316"/>
        <xdr:cNvSpPr txBox="1"/>
      </xdr:nvSpPr>
      <xdr:spPr>
        <a:xfrm>
          <a:off x="6705111" y="648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62616</xdr:rowOff>
    </xdr:from>
    <xdr:to>
      <xdr:col>15</xdr:col>
      <xdr:colOff>180975</xdr:colOff>
      <xdr:row>56</xdr:row>
      <xdr:rowOff>79395</xdr:rowOff>
    </xdr:to>
    <xdr:cxnSp macro="">
      <xdr:nvCxnSpPr>
        <xdr:cNvPr id="345" name="直線コネクタ 344"/>
        <xdr:cNvCxnSpPr/>
      </xdr:nvCxnSpPr>
      <xdr:spPr>
        <a:xfrm flipV="1">
          <a:off x="9639300" y="9663816"/>
          <a:ext cx="8382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87682</xdr:rowOff>
    </xdr:from>
    <xdr:ext cx="534377" cy="259045"/>
    <xdr:sp macro="" textlink="">
      <xdr:nvSpPr>
        <xdr:cNvPr id="346" name="普通建設事業費平均値テキスト"/>
        <xdr:cNvSpPr txBox="1"/>
      </xdr:nvSpPr>
      <xdr:spPr>
        <a:xfrm>
          <a:off x="10528300" y="9345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152388</xdr:rowOff>
    </xdr:from>
    <xdr:to>
      <xdr:col>14</xdr:col>
      <xdr:colOff>28575</xdr:colOff>
      <xdr:row>56</xdr:row>
      <xdr:rowOff>79395</xdr:rowOff>
    </xdr:to>
    <xdr:cxnSp macro="">
      <xdr:nvCxnSpPr>
        <xdr:cNvPr id="348" name="直線コネクタ 347"/>
        <xdr:cNvCxnSpPr/>
      </xdr:nvCxnSpPr>
      <xdr:spPr>
        <a:xfrm>
          <a:off x="8750300" y="9239238"/>
          <a:ext cx="889000" cy="44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50161</xdr:rowOff>
    </xdr:from>
    <xdr:ext cx="534377" cy="259045"/>
    <xdr:sp macro="" textlink="">
      <xdr:nvSpPr>
        <xdr:cNvPr id="350" name="テキスト ボックス 349"/>
        <xdr:cNvSpPr txBox="1"/>
      </xdr:nvSpPr>
      <xdr:spPr>
        <a:xfrm>
          <a:off x="9372111" y="93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152388</xdr:rowOff>
    </xdr:from>
    <xdr:to>
      <xdr:col>12</xdr:col>
      <xdr:colOff>511175</xdr:colOff>
      <xdr:row>57</xdr:row>
      <xdr:rowOff>30109</xdr:rowOff>
    </xdr:to>
    <xdr:cxnSp macro="">
      <xdr:nvCxnSpPr>
        <xdr:cNvPr id="351" name="直線コネクタ 350"/>
        <xdr:cNvCxnSpPr/>
      </xdr:nvCxnSpPr>
      <xdr:spPr>
        <a:xfrm flipV="1">
          <a:off x="7861300" y="9239238"/>
          <a:ext cx="889000" cy="56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39095</xdr:rowOff>
    </xdr:from>
    <xdr:ext cx="534377" cy="259045"/>
    <xdr:sp macro="" textlink="">
      <xdr:nvSpPr>
        <xdr:cNvPr id="353" name="テキスト ボックス 352"/>
        <xdr:cNvSpPr txBox="1"/>
      </xdr:nvSpPr>
      <xdr:spPr>
        <a:xfrm>
          <a:off x="8483111" y="96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146535</xdr:rowOff>
    </xdr:from>
    <xdr:to>
      <xdr:col>11</xdr:col>
      <xdr:colOff>307975</xdr:colOff>
      <xdr:row>57</xdr:row>
      <xdr:rowOff>30109</xdr:rowOff>
    </xdr:to>
    <xdr:cxnSp macro="">
      <xdr:nvCxnSpPr>
        <xdr:cNvPr id="354" name="直線コネクタ 353"/>
        <xdr:cNvCxnSpPr/>
      </xdr:nvCxnSpPr>
      <xdr:spPr>
        <a:xfrm>
          <a:off x="6972300" y="9747735"/>
          <a:ext cx="889000" cy="5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114399</xdr:rowOff>
    </xdr:from>
    <xdr:ext cx="534377" cy="259045"/>
    <xdr:sp macro="" textlink="">
      <xdr:nvSpPr>
        <xdr:cNvPr id="356" name="テキスト ボックス 355"/>
        <xdr:cNvSpPr txBox="1"/>
      </xdr:nvSpPr>
      <xdr:spPr>
        <a:xfrm>
          <a:off x="7594111" y="93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166679</xdr:rowOff>
    </xdr:from>
    <xdr:ext cx="534377" cy="259045"/>
    <xdr:sp macro="" textlink="">
      <xdr:nvSpPr>
        <xdr:cNvPr id="358" name="テキスト ボックス 357"/>
        <xdr:cNvSpPr txBox="1"/>
      </xdr:nvSpPr>
      <xdr:spPr>
        <a:xfrm>
          <a:off x="6705111" y="94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11816</xdr:rowOff>
    </xdr:from>
    <xdr:to>
      <xdr:col>15</xdr:col>
      <xdr:colOff>231775</xdr:colOff>
      <xdr:row>56</xdr:row>
      <xdr:rowOff>113416</xdr:rowOff>
    </xdr:to>
    <xdr:sp macro="" textlink="">
      <xdr:nvSpPr>
        <xdr:cNvPr id="364" name="円/楕円 363"/>
        <xdr:cNvSpPr/>
      </xdr:nvSpPr>
      <xdr:spPr>
        <a:xfrm>
          <a:off x="10426700" y="96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161693</xdr:rowOff>
    </xdr:from>
    <xdr:ext cx="534377" cy="259045"/>
    <xdr:sp macro="" textlink="">
      <xdr:nvSpPr>
        <xdr:cNvPr id="365" name="普通建設事業費該当値テキスト"/>
        <xdr:cNvSpPr txBox="1"/>
      </xdr:nvSpPr>
      <xdr:spPr>
        <a:xfrm>
          <a:off x="10528300" y="959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38,372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28595</xdr:rowOff>
    </xdr:from>
    <xdr:to>
      <xdr:col>14</xdr:col>
      <xdr:colOff>79375</xdr:colOff>
      <xdr:row>56</xdr:row>
      <xdr:rowOff>130195</xdr:rowOff>
    </xdr:to>
    <xdr:sp macro="" textlink="">
      <xdr:nvSpPr>
        <xdr:cNvPr id="366" name="円/楕円 365"/>
        <xdr:cNvSpPr/>
      </xdr:nvSpPr>
      <xdr:spPr>
        <a:xfrm>
          <a:off x="9588500" y="962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121322</xdr:rowOff>
    </xdr:from>
    <xdr:ext cx="534377" cy="259045"/>
    <xdr:sp macro="" textlink="">
      <xdr:nvSpPr>
        <xdr:cNvPr id="367" name="テキスト ボックス 366"/>
        <xdr:cNvSpPr txBox="1"/>
      </xdr:nvSpPr>
      <xdr:spPr>
        <a:xfrm>
          <a:off x="9372111" y="972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101588</xdr:rowOff>
    </xdr:from>
    <xdr:to>
      <xdr:col>12</xdr:col>
      <xdr:colOff>561975</xdr:colOff>
      <xdr:row>54</xdr:row>
      <xdr:rowOff>31738</xdr:rowOff>
    </xdr:to>
    <xdr:sp macro="" textlink="">
      <xdr:nvSpPr>
        <xdr:cNvPr id="368" name="円/楕円 367"/>
        <xdr:cNvSpPr/>
      </xdr:nvSpPr>
      <xdr:spPr>
        <a:xfrm>
          <a:off x="8699500" y="91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48265</xdr:rowOff>
    </xdr:from>
    <xdr:ext cx="534377" cy="259045"/>
    <xdr:sp macro="" textlink="">
      <xdr:nvSpPr>
        <xdr:cNvPr id="369" name="テキスト ボックス 368"/>
        <xdr:cNvSpPr txBox="1"/>
      </xdr:nvSpPr>
      <xdr:spPr>
        <a:xfrm>
          <a:off x="8483111" y="89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56,945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150759</xdr:rowOff>
    </xdr:from>
    <xdr:to>
      <xdr:col>11</xdr:col>
      <xdr:colOff>358775</xdr:colOff>
      <xdr:row>57</xdr:row>
      <xdr:rowOff>80909</xdr:rowOff>
    </xdr:to>
    <xdr:sp macro="" textlink="">
      <xdr:nvSpPr>
        <xdr:cNvPr id="370" name="円/楕円 369"/>
        <xdr:cNvSpPr/>
      </xdr:nvSpPr>
      <xdr:spPr>
        <a:xfrm>
          <a:off x="7810500" y="97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72036</xdr:rowOff>
    </xdr:from>
    <xdr:ext cx="534377" cy="259045"/>
    <xdr:sp macro="" textlink="">
      <xdr:nvSpPr>
        <xdr:cNvPr id="371" name="テキスト ボックス 370"/>
        <xdr:cNvSpPr txBox="1"/>
      </xdr:nvSpPr>
      <xdr:spPr>
        <a:xfrm>
          <a:off x="7594111" y="984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95735</xdr:rowOff>
    </xdr:from>
    <xdr:to>
      <xdr:col>10</xdr:col>
      <xdr:colOff>155575</xdr:colOff>
      <xdr:row>57</xdr:row>
      <xdr:rowOff>25885</xdr:rowOff>
    </xdr:to>
    <xdr:sp macro="" textlink="">
      <xdr:nvSpPr>
        <xdr:cNvPr id="372" name="円/楕円 371"/>
        <xdr:cNvSpPr/>
      </xdr:nvSpPr>
      <xdr:spPr>
        <a:xfrm>
          <a:off x="6921500" y="969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17012</xdr:rowOff>
    </xdr:from>
    <xdr:ext cx="534377" cy="259045"/>
    <xdr:sp macro="" textlink="">
      <xdr:nvSpPr>
        <xdr:cNvPr id="373" name="テキスト ボックス 372"/>
        <xdr:cNvSpPr txBox="1"/>
      </xdr:nvSpPr>
      <xdr:spPr>
        <a:xfrm>
          <a:off x="6705111" y="978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155200</xdr:rowOff>
    </xdr:from>
    <xdr:to>
      <xdr:col>15</xdr:col>
      <xdr:colOff>180975</xdr:colOff>
      <xdr:row>76</xdr:row>
      <xdr:rowOff>99512</xdr:rowOff>
    </xdr:to>
    <xdr:cxnSp macro="">
      <xdr:nvCxnSpPr>
        <xdr:cNvPr id="400" name="直線コネクタ 399"/>
        <xdr:cNvCxnSpPr/>
      </xdr:nvCxnSpPr>
      <xdr:spPr>
        <a:xfrm flipV="1">
          <a:off x="9639300" y="13013950"/>
          <a:ext cx="838200" cy="1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32625</xdr:rowOff>
    </xdr:from>
    <xdr:ext cx="534377" cy="259045"/>
    <xdr:sp macro="" textlink="">
      <xdr:nvSpPr>
        <xdr:cNvPr id="401" name="普通建設事業費 （ うち新規整備　）平均値テキスト"/>
        <xdr:cNvSpPr txBox="1"/>
      </xdr:nvSpPr>
      <xdr:spPr>
        <a:xfrm>
          <a:off x="10528300" y="130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33906</xdr:rowOff>
    </xdr:from>
    <xdr:ext cx="534377" cy="259045"/>
    <xdr:sp macro="" textlink="">
      <xdr:nvSpPr>
        <xdr:cNvPr id="404" name="テキスト ボックス 403"/>
        <xdr:cNvSpPr txBox="1"/>
      </xdr:nvSpPr>
      <xdr:spPr>
        <a:xfrm>
          <a:off x="9372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104399</xdr:rowOff>
    </xdr:from>
    <xdr:to>
      <xdr:col>15</xdr:col>
      <xdr:colOff>231775</xdr:colOff>
      <xdr:row>76</xdr:row>
      <xdr:rowOff>34550</xdr:rowOff>
    </xdr:to>
    <xdr:sp macro="" textlink="">
      <xdr:nvSpPr>
        <xdr:cNvPr id="410" name="円/楕円 409"/>
        <xdr:cNvSpPr/>
      </xdr:nvSpPr>
      <xdr:spPr>
        <a:xfrm>
          <a:off x="10426700" y="129631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127276</xdr:rowOff>
    </xdr:from>
    <xdr:ext cx="534377" cy="259045"/>
    <xdr:sp macro="" textlink="">
      <xdr:nvSpPr>
        <xdr:cNvPr id="411" name="普通建設事業費 （ うち新規整備　）該当値テキスト"/>
        <xdr:cNvSpPr txBox="1"/>
      </xdr:nvSpPr>
      <xdr:spPr>
        <a:xfrm>
          <a:off x="10528300" y="128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21,822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48712</xdr:rowOff>
    </xdr:from>
    <xdr:to>
      <xdr:col>14</xdr:col>
      <xdr:colOff>79375</xdr:colOff>
      <xdr:row>76</xdr:row>
      <xdr:rowOff>150312</xdr:rowOff>
    </xdr:to>
    <xdr:sp macro="" textlink="">
      <xdr:nvSpPr>
        <xdr:cNvPr id="412" name="円/楕円 411"/>
        <xdr:cNvSpPr/>
      </xdr:nvSpPr>
      <xdr:spPr>
        <a:xfrm>
          <a:off x="9588500" y="130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166839</xdr:rowOff>
    </xdr:from>
    <xdr:ext cx="534377" cy="259045"/>
    <xdr:sp macro="" textlink="">
      <xdr:nvSpPr>
        <xdr:cNvPr id="413" name="テキスト ボックス 412"/>
        <xdr:cNvSpPr txBox="1"/>
      </xdr:nvSpPr>
      <xdr:spPr>
        <a:xfrm>
          <a:off x="9372111" y="128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11136</xdr:rowOff>
    </xdr:from>
    <xdr:to>
      <xdr:col>15</xdr:col>
      <xdr:colOff>180975</xdr:colOff>
      <xdr:row>97</xdr:row>
      <xdr:rowOff>53609</xdr:rowOff>
    </xdr:to>
    <xdr:cxnSp macro="">
      <xdr:nvCxnSpPr>
        <xdr:cNvPr id="440" name="直線コネクタ 439"/>
        <xdr:cNvCxnSpPr/>
      </xdr:nvCxnSpPr>
      <xdr:spPr>
        <a:xfrm flipV="1">
          <a:off x="9639300" y="16641786"/>
          <a:ext cx="838200" cy="4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29779</xdr:rowOff>
    </xdr:from>
    <xdr:ext cx="534377" cy="259045"/>
    <xdr:sp macro="" textlink="">
      <xdr:nvSpPr>
        <xdr:cNvPr id="441" name="普通建設事業費 （ うち更新整備　）平均値テキスト"/>
        <xdr:cNvSpPr txBox="1"/>
      </xdr:nvSpPr>
      <xdr:spPr>
        <a:xfrm>
          <a:off x="10528300" y="1631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155226</xdr:rowOff>
    </xdr:from>
    <xdr:ext cx="534377" cy="259045"/>
    <xdr:sp macro="" textlink="">
      <xdr:nvSpPr>
        <xdr:cNvPr id="444" name="テキスト ボックス 443"/>
        <xdr:cNvSpPr txBox="1"/>
      </xdr:nvSpPr>
      <xdr:spPr>
        <a:xfrm>
          <a:off x="9372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131786</xdr:rowOff>
    </xdr:from>
    <xdr:to>
      <xdr:col>15</xdr:col>
      <xdr:colOff>231775</xdr:colOff>
      <xdr:row>97</xdr:row>
      <xdr:rowOff>61936</xdr:rowOff>
    </xdr:to>
    <xdr:sp macro="" textlink="">
      <xdr:nvSpPr>
        <xdr:cNvPr id="450" name="円/楕円 449"/>
        <xdr:cNvSpPr/>
      </xdr:nvSpPr>
      <xdr:spPr>
        <a:xfrm>
          <a:off x="10426700" y="16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110213</xdr:rowOff>
    </xdr:from>
    <xdr:ext cx="534377" cy="259045"/>
    <xdr:sp macro="" textlink="">
      <xdr:nvSpPr>
        <xdr:cNvPr id="451" name="普通建設事業費 （ うち更新整備　）該当値テキスト"/>
        <xdr:cNvSpPr txBox="1"/>
      </xdr:nvSpPr>
      <xdr:spPr>
        <a:xfrm>
          <a:off x="10528300" y="1656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2809</xdr:rowOff>
    </xdr:from>
    <xdr:to>
      <xdr:col>14</xdr:col>
      <xdr:colOff>79375</xdr:colOff>
      <xdr:row>97</xdr:row>
      <xdr:rowOff>104409</xdr:rowOff>
    </xdr:to>
    <xdr:sp macro="" textlink="">
      <xdr:nvSpPr>
        <xdr:cNvPr id="452" name="円/楕円 451"/>
        <xdr:cNvSpPr/>
      </xdr:nvSpPr>
      <xdr:spPr>
        <a:xfrm>
          <a:off x="9588500" y="166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95536</xdr:rowOff>
    </xdr:from>
    <xdr:ext cx="534377" cy="259045"/>
    <xdr:sp macro="" textlink="">
      <xdr:nvSpPr>
        <xdr:cNvPr id="453" name="テキスト ボックス 452"/>
        <xdr:cNvSpPr txBox="1"/>
      </xdr:nvSpPr>
      <xdr:spPr>
        <a:xfrm>
          <a:off x="9372111" y="167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130556</xdr:rowOff>
    </xdr:from>
    <xdr:to>
      <xdr:col>23</xdr:col>
      <xdr:colOff>517525</xdr:colOff>
      <xdr:row>38</xdr:row>
      <xdr:rowOff>139700</xdr:rowOff>
    </xdr:to>
    <xdr:cxnSp macro="">
      <xdr:nvCxnSpPr>
        <xdr:cNvPr id="480" name="直線コネクタ 479"/>
        <xdr:cNvCxnSpPr/>
      </xdr:nvCxnSpPr>
      <xdr:spPr>
        <a:xfrm flipV="1">
          <a:off x="15481300" y="6645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143781</xdr:rowOff>
    </xdr:from>
    <xdr:ext cx="378565" cy="259045"/>
    <xdr:sp macro="" textlink="">
      <xdr:nvSpPr>
        <xdr:cNvPr id="481" name="災害復旧事業費平均値テキスト"/>
        <xdr:cNvSpPr txBox="1"/>
      </xdr:nvSpPr>
      <xdr:spPr>
        <a:xfrm>
          <a:off x="16370300" y="6315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83" name="直線コネクタ 48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58894</xdr:rowOff>
    </xdr:from>
    <xdr:ext cx="378565" cy="259045"/>
    <xdr:sp macro="" textlink="">
      <xdr:nvSpPr>
        <xdr:cNvPr id="485" name="テキスト ボックス 484"/>
        <xdr:cNvSpPr txBox="1"/>
      </xdr:nvSpPr>
      <xdr:spPr>
        <a:xfrm>
          <a:off x="15292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87122</xdr:rowOff>
    </xdr:from>
    <xdr:to>
      <xdr:col>21</xdr:col>
      <xdr:colOff>161925</xdr:colOff>
      <xdr:row>38</xdr:row>
      <xdr:rowOff>139700</xdr:rowOff>
    </xdr:to>
    <xdr:cxnSp macro="">
      <xdr:nvCxnSpPr>
        <xdr:cNvPr id="486" name="直線コネクタ 485"/>
        <xdr:cNvCxnSpPr/>
      </xdr:nvCxnSpPr>
      <xdr:spPr>
        <a:xfrm>
          <a:off x="13703300" y="66022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8" name="テキスト ボックス 487"/>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87122</xdr:rowOff>
    </xdr:from>
    <xdr:to>
      <xdr:col>19</xdr:col>
      <xdr:colOff>644525</xdr:colOff>
      <xdr:row>38</xdr:row>
      <xdr:rowOff>139700</xdr:rowOff>
    </xdr:to>
    <xdr:cxnSp macro="">
      <xdr:nvCxnSpPr>
        <xdr:cNvPr id="489" name="直線コネクタ 488"/>
        <xdr:cNvCxnSpPr/>
      </xdr:nvCxnSpPr>
      <xdr:spPr>
        <a:xfrm flipV="1">
          <a:off x="12814300" y="66022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79756</xdr:rowOff>
    </xdr:from>
    <xdr:to>
      <xdr:col>23</xdr:col>
      <xdr:colOff>568325</xdr:colOff>
      <xdr:row>39</xdr:row>
      <xdr:rowOff>9906</xdr:rowOff>
    </xdr:to>
    <xdr:sp macro="" textlink="">
      <xdr:nvSpPr>
        <xdr:cNvPr id="499" name="円/楕円 498"/>
        <xdr:cNvSpPr/>
      </xdr:nvSpPr>
      <xdr:spPr>
        <a:xfrm>
          <a:off x="162687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166133</xdr:rowOff>
    </xdr:from>
    <xdr:ext cx="313932" cy="259045"/>
    <xdr:sp macro="" textlink="">
      <xdr:nvSpPr>
        <xdr:cNvPr id="500" name="災害復旧事業費該当値テキスト"/>
        <xdr:cNvSpPr txBox="1"/>
      </xdr:nvSpPr>
      <xdr:spPr>
        <a:xfrm>
          <a:off x="16370300" y="6509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1" name="円/楕円 50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2" name="テキスト ボックス 50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3" name="円/楕円 50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4" name="テキスト ボックス 50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36322</xdr:rowOff>
    </xdr:from>
    <xdr:to>
      <xdr:col>20</xdr:col>
      <xdr:colOff>9525</xdr:colOff>
      <xdr:row>38</xdr:row>
      <xdr:rowOff>137922</xdr:rowOff>
    </xdr:to>
    <xdr:sp macro="" textlink="">
      <xdr:nvSpPr>
        <xdr:cNvPr id="505" name="円/楕円 504"/>
        <xdr:cNvSpPr/>
      </xdr:nvSpPr>
      <xdr:spPr>
        <a:xfrm>
          <a:off x="13652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129049</xdr:rowOff>
    </xdr:from>
    <xdr:ext cx="378565" cy="259045"/>
    <xdr:sp macro="" textlink="">
      <xdr:nvSpPr>
        <xdr:cNvPr id="506" name="テキスト ボックス 505"/>
        <xdr:cNvSpPr txBox="1"/>
      </xdr:nvSpPr>
      <xdr:spPr>
        <a:xfrm>
          <a:off x="13514017" y="66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07" name="円/楕円 50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08" name="テキスト ボックス 507"/>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142634</xdr:rowOff>
    </xdr:from>
    <xdr:to>
      <xdr:col>23</xdr:col>
      <xdr:colOff>517525</xdr:colOff>
      <xdr:row>75</xdr:row>
      <xdr:rowOff>41516</xdr:rowOff>
    </xdr:to>
    <xdr:cxnSp macro="">
      <xdr:nvCxnSpPr>
        <xdr:cNvPr id="586" name="直線コネクタ 585"/>
        <xdr:cNvCxnSpPr/>
      </xdr:nvCxnSpPr>
      <xdr:spPr>
        <a:xfrm>
          <a:off x="15481300" y="12829934"/>
          <a:ext cx="838200" cy="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18997</xdr:rowOff>
    </xdr:from>
    <xdr:ext cx="534377" cy="259045"/>
    <xdr:sp macro="" textlink="">
      <xdr:nvSpPr>
        <xdr:cNvPr id="587" name="公債費平均値テキスト"/>
        <xdr:cNvSpPr txBox="1"/>
      </xdr:nvSpPr>
      <xdr:spPr>
        <a:xfrm>
          <a:off x="16370300" y="1287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142634</xdr:rowOff>
    </xdr:from>
    <xdr:to>
      <xdr:col>22</xdr:col>
      <xdr:colOff>365125</xdr:colOff>
      <xdr:row>75</xdr:row>
      <xdr:rowOff>25019</xdr:rowOff>
    </xdr:to>
    <xdr:cxnSp macro="">
      <xdr:nvCxnSpPr>
        <xdr:cNvPr id="589" name="直線コネクタ 588"/>
        <xdr:cNvCxnSpPr/>
      </xdr:nvCxnSpPr>
      <xdr:spPr>
        <a:xfrm flipV="1">
          <a:off x="14592300" y="12829934"/>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99026</xdr:rowOff>
    </xdr:from>
    <xdr:ext cx="534377" cy="259045"/>
    <xdr:sp macro="" textlink="">
      <xdr:nvSpPr>
        <xdr:cNvPr id="591" name="テキスト ボックス 590"/>
        <xdr:cNvSpPr txBox="1"/>
      </xdr:nvSpPr>
      <xdr:spPr>
        <a:xfrm>
          <a:off x="15214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159798</xdr:rowOff>
    </xdr:from>
    <xdr:to>
      <xdr:col>21</xdr:col>
      <xdr:colOff>161925</xdr:colOff>
      <xdr:row>75</xdr:row>
      <xdr:rowOff>25019</xdr:rowOff>
    </xdr:to>
    <xdr:cxnSp macro="">
      <xdr:nvCxnSpPr>
        <xdr:cNvPr id="592" name="直線コネクタ 591"/>
        <xdr:cNvCxnSpPr/>
      </xdr:nvCxnSpPr>
      <xdr:spPr>
        <a:xfrm>
          <a:off x="13703300" y="12847098"/>
          <a:ext cx="889000" cy="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100055</xdr:rowOff>
    </xdr:from>
    <xdr:ext cx="534377" cy="259045"/>
    <xdr:sp macro="" textlink="">
      <xdr:nvSpPr>
        <xdr:cNvPr id="594" name="テキスト ボックス 593"/>
        <xdr:cNvSpPr txBox="1"/>
      </xdr:nvSpPr>
      <xdr:spPr>
        <a:xfrm>
          <a:off x="14325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51860</xdr:rowOff>
    </xdr:from>
    <xdr:to>
      <xdr:col>19</xdr:col>
      <xdr:colOff>644525</xdr:colOff>
      <xdr:row>74</xdr:row>
      <xdr:rowOff>159798</xdr:rowOff>
    </xdr:to>
    <xdr:cxnSp macro="">
      <xdr:nvCxnSpPr>
        <xdr:cNvPr id="595" name="直線コネクタ 594"/>
        <xdr:cNvCxnSpPr/>
      </xdr:nvCxnSpPr>
      <xdr:spPr>
        <a:xfrm>
          <a:off x="12814300" y="12739160"/>
          <a:ext cx="889000" cy="10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104627</xdr:rowOff>
    </xdr:from>
    <xdr:ext cx="534377" cy="259045"/>
    <xdr:sp macro="" textlink="">
      <xdr:nvSpPr>
        <xdr:cNvPr id="597" name="テキスト ボックス 596"/>
        <xdr:cNvSpPr txBox="1"/>
      </xdr:nvSpPr>
      <xdr:spPr>
        <a:xfrm>
          <a:off x="13436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104894</xdr:rowOff>
    </xdr:from>
    <xdr:ext cx="534377" cy="259045"/>
    <xdr:sp macro="" textlink="">
      <xdr:nvSpPr>
        <xdr:cNvPr id="599" name="テキスト ボックス 598"/>
        <xdr:cNvSpPr txBox="1"/>
      </xdr:nvSpPr>
      <xdr:spPr>
        <a:xfrm>
          <a:off x="12547111" y="129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162166</xdr:rowOff>
    </xdr:from>
    <xdr:to>
      <xdr:col>23</xdr:col>
      <xdr:colOff>568325</xdr:colOff>
      <xdr:row>75</xdr:row>
      <xdr:rowOff>92316</xdr:rowOff>
    </xdr:to>
    <xdr:sp macro="" textlink="">
      <xdr:nvSpPr>
        <xdr:cNvPr id="605" name="円/楕円 604"/>
        <xdr:cNvSpPr/>
      </xdr:nvSpPr>
      <xdr:spPr>
        <a:xfrm>
          <a:off x="16268700" y="128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13593</xdr:rowOff>
    </xdr:from>
    <xdr:ext cx="534377" cy="259045"/>
    <xdr:sp macro="" textlink="">
      <xdr:nvSpPr>
        <xdr:cNvPr id="606" name="公債費該当値テキスト"/>
        <xdr:cNvSpPr txBox="1"/>
      </xdr:nvSpPr>
      <xdr:spPr>
        <a:xfrm>
          <a:off x="16370300" y="127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36,154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91834</xdr:rowOff>
    </xdr:from>
    <xdr:to>
      <xdr:col>22</xdr:col>
      <xdr:colOff>415925</xdr:colOff>
      <xdr:row>75</xdr:row>
      <xdr:rowOff>21984</xdr:rowOff>
    </xdr:to>
    <xdr:sp macro="" textlink="">
      <xdr:nvSpPr>
        <xdr:cNvPr id="607" name="円/楕円 606"/>
        <xdr:cNvSpPr/>
      </xdr:nvSpPr>
      <xdr:spPr>
        <a:xfrm>
          <a:off x="15430500" y="127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38511</xdr:rowOff>
    </xdr:from>
    <xdr:ext cx="534377" cy="259045"/>
    <xdr:sp macro="" textlink="">
      <xdr:nvSpPr>
        <xdr:cNvPr id="608" name="テキスト ボックス 607"/>
        <xdr:cNvSpPr txBox="1"/>
      </xdr:nvSpPr>
      <xdr:spPr>
        <a:xfrm>
          <a:off x="15214111" y="125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145669</xdr:rowOff>
    </xdr:from>
    <xdr:to>
      <xdr:col>21</xdr:col>
      <xdr:colOff>212725</xdr:colOff>
      <xdr:row>75</xdr:row>
      <xdr:rowOff>75819</xdr:rowOff>
    </xdr:to>
    <xdr:sp macro="" textlink="">
      <xdr:nvSpPr>
        <xdr:cNvPr id="609" name="円/楕円 608"/>
        <xdr:cNvSpPr/>
      </xdr:nvSpPr>
      <xdr:spPr>
        <a:xfrm>
          <a:off x="14541500" y="128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92346</xdr:rowOff>
    </xdr:from>
    <xdr:ext cx="534377" cy="259045"/>
    <xdr:sp macro="" textlink="">
      <xdr:nvSpPr>
        <xdr:cNvPr id="610" name="テキスト ボックス 609"/>
        <xdr:cNvSpPr txBox="1"/>
      </xdr:nvSpPr>
      <xdr:spPr>
        <a:xfrm>
          <a:off x="14325111" y="1260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108998</xdr:rowOff>
    </xdr:from>
    <xdr:to>
      <xdr:col>20</xdr:col>
      <xdr:colOff>9525</xdr:colOff>
      <xdr:row>75</xdr:row>
      <xdr:rowOff>39148</xdr:rowOff>
    </xdr:to>
    <xdr:sp macro="" textlink="">
      <xdr:nvSpPr>
        <xdr:cNvPr id="611" name="円/楕円 610"/>
        <xdr:cNvSpPr/>
      </xdr:nvSpPr>
      <xdr:spPr>
        <a:xfrm>
          <a:off x="13652500" y="1279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55675</xdr:rowOff>
    </xdr:from>
    <xdr:ext cx="534377" cy="259045"/>
    <xdr:sp macro="" textlink="">
      <xdr:nvSpPr>
        <xdr:cNvPr id="612" name="テキスト ボックス 611"/>
        <xdr:cNvSpPr txBox="1"/>
      </xdr:nvSpPr>
      <xdr:spPr>
        <a:xfrm>
          <a:off x="13436111" y="1257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1060</xdr:rowOff>
    </xdr:from>
    <xdr:to>
      <xdr:col>18</xdr:col>
      <xdr:colOff>492125</xdr:colOff>
      <xdr:row>74</xdr:row>
      <xdr:rowOff>102660</xdr:rowOff>
    </xdr:to>
    <xdr:sp macro="" textlink="">
      <xdr:nvSpPr>
        <xdr:cNvPr id="613" name="円/楕円 612"/>
        <xdr:cNvSpPr/>
      </xdr:nvSpPr>
      <xdr:spPr>
        <a:xfrm>
          <a:off x="12763500" y="126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119187</xdr:rowOff>
    </xdr:from>
    <xdr:ext cx="534377" cy="259045"/>
    <xdr:sp macro="" textlink="">
      <xdr:nvSpPr>
        <xdr:cNvPr id="614" name="テキスト ボックス 613"/>
        <xdr:cNvSpPr txBox="1"/>
      </xdr:nvSpPr>
      <xdr:spPr>
        <a:xfrm>
          <a:off x="12547111" y="124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63691</xdr:rowOff>
    </xdr:from>
    <xdr:to>
      <xdr:col>23</xdr:col>
      <xdr:colOff>517525</xdr:colOff>
      <xdr:row>98</xdr:row>
      <xdr:rowOff>95923</xdr:rowOff>
    </xdr:to>
    <xdr:cxnSp macro="">
      <xdr:nvCxnSpPr>
        <xdr:cNvPr id="643" name="直線コネクタ 642"/>
        <xdr:cNvCxnSpPr/>
      </xdr:nvCxnSpPr>
      <xdr:spPr>
        <a:xfrm>
          <a:off x="15481300" y="16865791"/>
          <a:ext cx="8382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80535</xdr:rowOff>
    </xdr:from>
    <xdr:ext cx="469744" cy="259045"/>
    <xdr:sp macro="" textlink="">
      <xdr:nvSpPr>
        <xdr:cNvPr id="644" name="積立金平均値テキスト"/>
        <xdr:cNvSpPr txBox="1"/>
      </xdr:nvSpPr>
      <xdr:spPr>
        <a:xfrm>
          <a:off x="16370300" y="1653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63691</xdr:rowOff>
    </xdr:from>
    <xdr:to>
      <xdr:col>22</xdr:col>
      <xdr:colOff>365125</xdr:colOff>
      <xdr:row>98</xdr:row>
      <xdr:rowOff>110096</xdr:rowOff>
    </xdr:to>
    <xdr:cxnSp macro="">
      <xdr:nvCxnSpPr>
        <xdr:cNvPr id="646" name="直線コネクタ 645"/>
        <xdr:cNvCxnSpPr/>
      </xdr:nvCxnSpPr>
      <xdr:spPr>
        <a:xfrm flipV="1">
          <a:off x="14592300" y="16865791"/>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61141</xdr:rowOff>
    </xdr:from>
    <xdr:ext cx="469744" cy="259045"/>
    <xdr:sp macro="" textlink="">
      <xdr:nvSpPr>
        <xdr:cNvPr id="648" name="テキスト ボックス 647"/>
        <xdr:cNvSpPr txBox="1"/>
      </xdr:nvSpPr>
      <xdr:spPr>
        <a:xfrm>
          <a:off x="15246427"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110096</xdr:rowOff>
    </xdr:from>
    <xdr:to>
      <xdr:col>21</xdr:col>
      <xdr:colOff>161925</xdr:colOff>
      <xdr:row>98</xdr:row>
      <xdr:rowOff>129908</xdr:rowOff>
    </xdr:to>
    <xdr:cxnSp macro="">
      <xdr:nvCxnSpPr>
        <xdr:cNvPr id="649" name="直線コネクタ 648"/>
        <xdr:cNvCxnSpPr/>
      </xdr:nvCxnSpPr>
      <xdr:spPr>
        <a:xfrm flipV="1">
          <a:off x="13703300" y="16912196"/>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11346</xdr:rowOff>
    </xdr:from>
    <xdr:ext cx="469744" cy="259045"/>
    <xdr:sp macro="" textlink="">
      <xdr:nvSpPr>
        <xdr:cNvPr id="651" name="テキスト ボックス 650"/>
        <xdr:cNvSpPr txBox="1"/>
      </xdr:nvSpPr>
      <xdr:spPr>
        <a:xfrm>
          <a:off x="14357427" y="164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107772</xdr:rowOff>
    </xdr:from>
    <xdr:to>
      <xdr:col>19</xdr:col>
      <xdr:colOff>644525</xdr:colOff>
      <xdr:row>98</xdr:row>
      <xdr:rowOff>129908</xdr:rowOff>
    </xdr:to>
    <xdr:cxnSp macro="">
      <xdr:nvCxnSpPr>
        <xdr:cNvPr id="652" name="直線コネクタ 651"/>
        <xdr:cNvCxnSpPr/>
      </xdr:nvCxnSpPr>
      <xdr:spPr>
        <a:xfrm>
          <a:off x="12814300" y="16909872"/>
          <a:ext cx="8890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54703</xdr:rowOff>
    </xdr:from>
    <xdr:ext cx="469744" cy="259045"/>
    <xdr:sp macro="" textlink="">
      <xdr:nvSpPr>
        <xdr:cNvPr id="654" name="テキスト ボックス 653"/>
        <xdr:cNvSpPr txBox="1"/>
      </xdr:nvSpPr>
      <xdr:spPr>
        <a:xfrm>
          <a:off x="13468427" y="165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52722</xdr:rowOff>
    </xdr:from>
    <xdr:ext cx="469744" cy="259045"/>
    <xdr:sp macro="" textlink="">
      <xdr:nvSpPr>
        <xdr:cNvPr id="656" name="テキスト ボックス 655"/>
        <xdr:cNvSpPr txBox="1"/>
      </xdr:nvSpPr>
      <xdr:spPr>
        <a:xfrm>
          <a:off x="12579427" y="165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45123</xdr:rowOff>
    </xdr:from>
    <xdr:to>
      <xdr:col>23</xdr:col>
      <xdr:colOff>568325</xdr:colOff>
      <xdr:row>98</xdr:row>
      <xdr:rowOff>146723</xdr:rowOff>
    </xdr:to>
    <xdr:sp macro="" textlink="">
      <xdr:nvSpPr>
        <xdr:cNvPr id="662" name="円/楕円 661"/>
        <xdr:cNvSpPr/>
      </xdr:nvSpPr>
      <xdr:spPr>
        <a:xfrm>
          <a:off x="16268700" y="168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131500</xdr:rowOff>
    </xdr:from>
    <xdr:ext cx="469744" cy="259045"/>
    <xdr:sp macro="" textlink="">
      <xdr:nvSpPr>
        <xdr:cNvPr id="663" name="積立金該当値テキスト"/>
        <xdr:cNvSpPr txBox="1"/>
      </xdr:nvSpPr>
      <xdr:spPr>
        <a:xfrm>
          <a:off x="16370300" y="1676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12891</xdr:rowOff>
    </xdr:from>
    <xdr:to>
      <xdr:col>22</xdr:col>
      <xdr:colOff>415925</xdr:colOff>
      <xdr:row>98</xdr:row>
      <xdr:rowOff>114491</xdr:rowOff>
    </xdr:to>
    <xdr:sp macro="" textlink="">
      <xdr:nvSpPr>
        <xdr:cNvPr id="664" name="円/楕円 663"/>
        <xdr:cNvSpPr/>
      </xdr:nvSpPr>
      <xdr:spPr>
        <a:xfrm>
          <a:off x="15430500" y="1681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105618</xdr:rowOff>
    </xdr:from>
    <xdr:ext cx="469744" cy="259045"/>
    <xdr:sp macro="" textlink="">
      <xdr:nvSpPr>
        <xdr:cNvPr id="665" name="テキスト ボックス 664"/>
        <xdr:cNvSpPr txBox="1"/>
      </xdr:nvSpPr>
      <xdr:spPr>
        <a:xfrm>
          <a:off x="15246427" y="1690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59296</xdr:rowOff>
    </xdr:from>
    <xdr:to>
      <xdr:col>21</xdr:col>
      <xdr:colOff>212725</xdr:colOff>
      <xdr:row>98</xdr:row>
      <xdr:rowOff>160896</xdr:rowOff>
    </xdr:to>
    <xdr:sp macro="" textlink="">
      <xdr:nvSpPr>
        <xdr:cNvPr id="666" name="円/楕円 665"/>
        <xdr:cNvSpPr/>
      </xdr:nvSpPr>
      <xdr:spPr>
        <a:xfrm>
          <a:off x="14541500" y="168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152023</xdr:rowOff>
    </xdr:from>
    <xdr:ext cx="469744" cy="259045"/>
    <xdr:sp macro="" textlink="">
      <xdr:nvSpPr>
        <xdr:cNvPr id="667" name="テキスト ボックス 666"/>
        <xdr:cNvSpPr txBox="1"/>
      </xdr:nvSpPr>
      <xdr:spPr>
        <a:xfrm>
          <a:off x="14357427" y="169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79108</xdr:rowOff>
    </xdr:from>
    <xdr:to>
      <xdr:col>20</xdr:col>
      <xdr:colOff>9525</xdr:colOff>
      <xdr:row>99</xdr:row>
      <xdr:rowOff>9258</xdr:rowOff>
    </xdr:to>
    <xdr:sp macro="" textlink="">
      <xdr:nvSpPr>
        <xdr:cNvPr id="668" name="円/楕円 667"/>
        <xdr:cNvSpPr/>
      </xdr:nvSpPr>
      <xdr:spPr>
        <a:xfrm>
          <a:off x="13652500" y="168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385</xdr:rowOff>
    </xdr:from>
    <xdr:ext cx="469744" cy="259045"/>
    <xdr:sp macro="" textlink="">
      <xdr:nvSpPr>
        <xdr:cNvPr id="669" name="テキスト ボックス 668"/>
        <xdr:cNvSpPr txBox="1"/>
      </xdr:nvSpPr>
      <xdr:spPr>
        <a:xfrm>
          <a:off x="13468427" y="169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56972</xdr:rowOff>
    </xdr:from>
    <xdr:to>
      <xdr:col>18</xdr:col>
      <xdr:colOff>492125</xdr:colOff>
      <xdr:row>98</xdr:row>
      <xdr:rowOff>158572</xdr:rowOff>
    </xdr:to>
    <xdr:sp macro="" textlink="">
      <xdr:nvSpPr>
        <xdr:cNvPr id="670" name="円/楕円 669"/>
        <xdr:cNvSpPr/>
      </xdr:nvSpPr>
      <xdr:spPr>
        <a:xfrm>
          <a:off x="12763500" y="168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149699</xdr:rowOff>
    </xdr:from>
    <xdr:ext cx="469744" cy="259045"/>
    <xdr:sp macro="" textlink="">
      <xdr:nvSpPr>
        <xdr:cNvPr id="671" name="テキスト ボックス 670"/>
        <xdr:cNvSpPr txBox="1"/>
      </xdr:nvSpPr>
      <xdr:spPr>
        <a:xfrm>
          <a:off x="12579427" y="169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0" name="直線コネクタ 69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83354</xdr:rowOff>
    </xdr:from>
    <xdr:ext cx="469744" cy="259045"/>
    <xdr:sp macro="" textlink="">
      <xdr:nvSpPr>
        <xdr:cNvPr id="701" name="投資及び出資金平均値テキスト"/>
        <xdr:cNvSpPr txBox="1"/>
      </xdr:nvSpPr>
      <xdr:spPr>
        <a:xfrm>
          <a:off x="22212300" y="6427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3" name="直線コネクタ 70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41063</xdr:rowOff>
    </xdr:from>
    <xdr:ext cx="378565" cy="259045"/>
    <xdr:sp macro="" textlink="">
      <xdr:nvSpPr>
        <xdr:cNvPr id="705" name="テキスト ボックス 704"/>
        <xdr:cNvSpPr txBox="1"/>
      </xdr:nvSpPr>
      <xdr:spPr>
        <a:xfrm>
          <a:off x="21134017" y="63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6" name="直線コネクタ 70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38549</xdr:rowOff>
    </xdr:from>
    <xdr:ext cx="378565" cy="259045"/>
    <xdr:sp macro="" textlink="">
      <xdr:nvSpPr>
        <xdr:cNvPr id="708" name="テキスト ボックス 707"/>
        <xdr:cNvSpPr txBox="1"/>
      </xdr:nvSpPr>
      <xdr:spPr>
        <a:xfrm>
          <a:off x="20245017" y="638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130327</xdr:rowOff>
    </xdr:from>
    <xdr:to>
      <xdr:col>28</xdr:col>
      <xdr:colOff>314325</xdr:colOff>
      <xdr:row>39</xdr:row>
      <xdr:rowOff>44450</xdr:rowOff>
    </xdr:to>
    <xdr:cxnSp macro="">
      <xdr:nvCxnSpPr>
        <xdr:cNvPr id="709" name="直線コネクタ 708"/>
        <xdr:cNvCxnSpPr/>
      </xdr:nvCxnSpPr>
      <xdr:spPr>
        <a:xfrm>
          <a:off x="18656300" y="6302527"/>
          <a:ext cx="889000" cy="4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38930</xdr:rowOff>
    </xdr:from>
    <xdr:ext cx="378565" cy="259045"/>
    <xdr:sp macro="" textlink="">
      <xdr:nvSpPr>
        <xdr:cNvPr id="711" name="テキスト ボックス 710"/>
        <xdr:cNvSpPr txBox="1"/>
      </xdr:nvSpPr>
      <xdr:spPr>
        <a:xfrm>
          <a:off x="19356017" y="63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9034</xdr:rowOff>
    </xdr:from>
    <xdr:ext cx="469744" cy="259045"/>
    <xdr:sp macro="" textlink="">
      <xdr:nvSpPr>
        <xdr:cNvPr id="713" name="テキスト ボックス 712"/>
        <xdr:cNvSpPr txBox="1"/>
      </xdr:nvSpPr>
      <xdr:spPr>
        <a:xfrm>
          <a:off x="18421427" y="66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9" name="円/楕円 71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1" name="円/楕円 72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2" name="テキスト ボックス 72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3" name="円/楕円 72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4" name="テキスト ボックス 72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5" name="円/楕円 72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6" name="テキスト ボックス 72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79527</xdr:rowOff>
    </xdr:from>
    <xdr:to>
      <xdr:col>27</xdr:col>
      <xdr:colOff>161925</xdr:colOff>
      <xdr:row>37</xdr:row>
      <xdr:rowOff>9677</xdr:rowOff>
    </xdr:to>
    <xdr:sp macro="" textlink="">
      <xdr:nvSpPr>
        <xdr:cNvPr id="727" name="円/楕円 726"/>
        <xdr:cNvSpPr/>
      </xdr:nvSpPr>
      <xdr:spPr>
        <a:xfrm>
          <a:off x="18605500" y="62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26204</xdr:rowOff>
    </xdr:from>
    <xdr:ext cx="469744" cy="259045"/>
    <xdr:sp macro="" textlink="">
      <xdr:nvSpPr>
        <xdr:cNvPr id="728" name="テキスト ボックス 727"/>
        <xdr:cNvSpPr txBox="1"/>
      </xdr:nvSpPr>
      <xdr:spPr>
        <a:xfrm>
          <a:off x="18421427" y="60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105227</xdr:rowOff>
    </xdr:from>
    <xdr:to>
      <xdr:col>32</xdr:col>
      <xdr:colOff>187325</xdr:colOff>
      <xdr:row>58</xdr:row>
      <xdr:rowOff>110027</xdr:rowOff>
    </xdr:to>
    <xdr:cxnSp macro="">
      <xdr:nvCxnSpPr>
        <xdr:cNvPr id="755" name="直線コネクタ 754"/>
        <xdr:cNvCxnSpPr/>
      </xdr:nvCxnSpPr>
      <xdr:spPr>
        <a:xfrm flipV="1">
          <a:off x="21323300" y="10049327"/>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89580</xdr:rowOff>
    </xdr:from>
    <xdr:ext cx="469744" cy="259045"/>
    <xdr:sp macro="" textlink="">
      <xdr:nvSpPr>
        <xdr:cNvPr id="756" name="貸付金平均値テキスト"/>
        <xdr:cNvSpPr txBox="1"/>
      </xdr:nvSpPr>
      <xdr:spPr>
        <a:xfrm>
          <a:off x="22212300" y="9690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102301</xdr:rowOff>
    </xdr:from>
    <xdr:to>
      <xdr:col>31</xdr:col>
      <xdr:colOff>34925</xdr:colOff>
      <xdr:row>58</xdr:row>
      <xdr:rowOff>110027</xdr:rowOff>
    </xdr:to>
    <xdr:cxnSp macro="">
      <xdr:nvCxnSpPr>
        <xdr:cNvPr id="758" name="直線コネクタ 757"/>
        <xdr:cNvCxnSpPr/>
      </xdr:nvCxnSpPr>
      <xdr:spPr>
        <a:xfrm>
          <a:off x="20434300" y="10046401"/>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0" name="テキスト ボックス 759"/>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135540</xdr:rowOff>
    </xdr:from>
    <xdr:to>
      <xdr:col>29</xdr:col>
      <xdr:colOff>517525</xdr:colOff>
      <xdr:row>58</xdr:row>
      <xdr:rowOff>102301</xdr:rowOff>
    </xdr:to>
    <xdr:cxnSp macro="">
      <xdr:nvCxnSpPr>
        <xdr:cNvPr id="761" name="直線コネクタ 760"/>
        <xdr:cNvCxnSpPr/>
      </xdr:nvCxnSpPr>
      <xdr:spPr>
        <a:xfrm>
          <a:off x="19545300" y="9908190"/>
          <a:ext cx="889000" cy="13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3" name="テキスト ボックス 762"/>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130419</xdr:rowOff>
    </xdr:from>
    <xdr:to>
      <xdr:col>28</xdr:col>
      <xdr:colOff>314325</xdr:colOff>
      <xdr:row>57</xdr:row>
      <xdr:rowOff>135540</xdr:rowOff>
    </xdr:to>
    <xdr:cxnSp macro="">
      <xdr:nvCxnSpPr>
        <xdr:cNvPr id="764" name="直線コネクタ 763"/>
        <xdr:cNvCxnSpPr/>
      </xdr:nvCxnSpPr>
      <xdr:spPr>
        <a:xfrm>
          <a:off x="18656300" y="9903069"/>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6" name="テキスト ボックス 765"/>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54427</xdr:rowOff>
    </xdr:from>
    <xdr:to>
      <xdr:col>32</xdr:col>
      <xdr:colOff>238125</xdr:colOff>
      <xdr:row>58</xdr:row>
      <xdr:rowOff>156027</xdr:rowOff>
    </xdr:to>
    <xdr:sp macro="" textlink="">
      <xdr:nvSpPr>
        <xdr:cNvPr id="774" name="円/楕円 773"/>
        <xdr:cNvSpPr/>
      </xdr:nvSpPr>
      <xdr:spPr>
        <a:xfrm>
          <a:off x="22110700" y="999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140804</xdr:rowOff>
    </xdr:from>
    <xdr:ext cx="469744" cy="259045"/>
    <xdr:sp macro="" textlink="">
      <xdr:nvSpPr>
        <xdr:cNvPr id="775" name="貸付金該当値テキスト"/>
        <xdr:cNvSpPr txBox="1"/>
      </xdr:nvSpPr>
      <xdr:spPr>
        <a:xfrm>
          <a:off x="22212300" y="99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59227</xdr:rowOff>
    </xdr:from>
    <xdr:to>
      <xdr:col>31</xdr:col>
      <xdr:colOff>85725</xdr:colOff>
      <xdr:row>58</xdr:row>
      <xdr:rowOff>160827</xdr:rowOff>
    </xdr:to>
    <xdr:sp macro="" textlink="">
      <xdr:nvSpPr>
        <xdr:cNvPr id="776" name="円/楕円 775"/>
        <xdr:cNvSpPr/>
      </xdr:nvSpPr>
      <xdr:spPr>
        <a:xfrm>
          <a:off x="21272500" y="100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151954</xdr:rowOff>
    </xdr:from>
    <xdr:ext cx="469744" cy="259045"/>
    <xdr:sp macro="" textlink="">
      <xdr:nvSpPr>
        <xdr:cNvPr id="777" name="テキスト ボックス 776"/>
        <xdr:cNvSpPr txBox="1"/>
      </xdr:nvSpPr>
      <xdr:spPr>
        <a:xfrm>
          <a:off x="21088427" y="100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51501</xdr:rowOff>
    </xdr:from>
    <xdr:to>
      <xdr:col>29</xdr:col>
      <xdr:colOff>568325</xdr:colOff>
      <xdr:row>58</xdr:row>
      <xdr:rowOff>153101</xdr:rowOff>
    </xdr:to>
    <xdr:sp macro="" textlink="">
      <xdr:nvSpPr>
        <xdr:cNvPr id="778" name="円/楕円 777"/>
        <xdr:cNvSpPr/>
      </xdr:nvSpPr>
      <xdr:spPr>
        <a:xfrm>
          <a:off x="20383500" y="99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144228</xdr:rowOff>
    </xdr:from>
    <xdr:ext cx="469744" cy="259045"/>
    <xdr:sp macro="" textlink="">
      <xdr:nvSpPr>
        <xdr:cNvPr id="779" name="テキスト ボックス 778"/>
        <xdr:cNvSpPr txBox="1"/>
      </xdr:nvSpPr>
      <xdr:spPr>
        <a:xfrm>
          <a:off x="20199427" y="1008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84740</xdr:rowOff>
    </xdr:from>
    <xdr:to>
      <xdr:col>28</xdr:col>
      <xdr:colOff>365125</xdr:colOff>
      <xdr:row>58</xdr:row>
      <xdr:rowOff>14890</xdr:rowOff>
    </xdr:to>
    <xdr:sp macro="" textlink="">
      <xdr:nvSpPr>
        <xdr:cNvPr id="780" name="円/楕円 779"/>
        <xdr:cNvSpPr/>
      </xdr:nvSpPr>
      <xdr:spPr>
        <a:xfrm>
          <a:off x="19494500" y="98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6017</xdr:rowOff>
    </xdr:from>
    <xdr:ext cx="469744" cy="259045"/>
    <xdr:sp macro="" textlink="">
      <xdr:nvSpPr>
        <xdr:cNvPr id="781" name="テキスト ボックス 780"/>
        <xdr:cNvSpPr txBox="1"/>
      </xdr:nvSpPr>
      <xdr:spPr>
        <a:xfrm>
          <a:off x="19310427" y="995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79619</xdr:rowOff>
    </xdr:from>
    <xdr:to>
      <xdr:col>27</xdr:col>
      <xdr:colOff>161925</xdr:colOff>
      <xdr:row>58</xdr:row>
      <xdr:rowOff>9769</xdr:rowOff>
    </xdr:to>
    <xdr:sp macro="" textlink="">
      <xdr:nvSpPr>
        <xdr:cNvPr id="782" name="円/楕円 781"/>
        <xdr:cNvSpPr/>
      </xdr:nvSpPr>
      <xdr:spPr>
        <a:xfrm>
          <a:off x="18605500" y="985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896</xdr:rowOff>
    </xdr:from>
    <xdr:ext cx="469744" cy="259045"/>
    <xdr:sp macro="" textlink="">
      <xdr:nvSpPr>
        <xdr:cNvPr id="783" name="テキスト ボックス 782"/>
        <xdr:cNvSpPr txBox="1"/>
      </xdr:nvSpPr>
      <xdr:spPr>
        <a:xfrm>
          <a:off x="18421427" y="994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104724</xdr:rowOff>
    </xdr:from>
    <xdr:to>
      <xdr:col>32</xdr:col>
      <xdr:colOff>187325</xdr:colOff>
      <xdr:row>74</xdr:row>
      <xdr:rowOff>39299</xdr:rowOff>
    </xdr:to>
    <xdr:cxnSp macro="">
      <xdr:nvCxnSpPr>
        <xdr:cNvPr id="811" name="直線コネクタ 810"/>
        <xdr:cNvCxnSpPr/>
      </xdr:nvCxnSpPr>
      <xdr:spPr>
        <a:xfrm flipV="1">
          <a:off x="21323300" y="12620574"/>
          <a:ext cx="838200" cy="10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54754</xdr:rowOff>
    </xdr:from>
    <xdr:ext cx="534377" cy="259045"/>
    <xdr:sp macro="" textlink="">
      <xdr:nvSpPr>
        <xdr:cNvPr id="812" name="繰出金平均値テキスト"/>
        <xdr:cNvSpPr txBox="1"/>
      </xdr:nvSpPr>
      <xdr:spPr>
        <a:xfrm>
          <a:off x="22212300" y="1274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39299</xdr:rowOff>
    </xdr:from>
    <xdr:to>
      <xdr:col>31</xdr:col>
      <xdr:colOff>34925</xdr:colOff>
      <xdr:row>74</xdr:row>
      <xdr:rowOff>96038</xdr:rowOff>
    </xdr:to>
    <xdr:cxnSp macro="">
      <xdr:nvCxnSpPr>
        <xdr:cNvPr id="814" name="直線コネクタ 813"/>
        <xdr:cNvCxnSpPr/>
      </xdr:nvCxnSpPr>
      <xdr:spPr>
        <a:xfrm flipV="1">
          <a:off x="20434300" y="12726599"/>
          <a:ext cx="889000" cy="5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12783</xdr:rowOff>
    </xdr:from>
    <xdr:ext cx="534377" cy="259045"/>
    <xdr:sp macro="" textlink="">
      <xdr:nvSpPr>
        <xdr:cNvPr id="816" name="テキスト ボックス 815"/>
        <xdr:cNvSpPr txBox="1"/>
      </xdr:nvSpPr>
      <xdr:spPr>
        <a:xfrm>
          <a:off x="21056111" y="128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96038</xdr:rowOff>
    </xdr:from>
    <xdr:to>
      <xdr:col>29</xdr:col>
      <xdr:colOff>517525</xdr:colOff>
      <xdr:row>74</xdr:row>
      <xdr:rowOff>137871</xdr:rowOff>
    </xdr:to>
    <xdr:cxnSp macro="">
      <xdr:nvCxnSpPr>
        <xdr:cNvPr id="817" name="直線コネクタ 816"/>
        <xdr:cNvCxnSpPr/>
      </xdr:nvCxnSpPr>
      <xdr:spPr>
        <a:xfrm flipV="1">
          <a:off x="19545300" y="12783338"/>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106646</xdr:rowOff>
    </xdr:from>
    <xdr:ext cx="534377" cy="259045"/>
    <xdr:sp macro="" textlink="">
      <xdr:nvSpPr>
        <xdr:cNvPr id="819" name="テキスト ボックス 818"/>
        <xdr:cNvSpPr txBox="1"/>
      </xdr:nvSpPr>
      <xdr:spPr>
        <a:xfrm>
          <a:off x="20167111" y="129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137871</xdr:rowOff>
    </xdr:from>
    <xdr:to>
      <xdr:col>28</xdr:col>
      <xdr:colOff>314325</xdr:colOff>
      <xdr:row>75</xdr:row>
      <xdr:rowOff>7066</xdr:rowOff>
    </xdr:to>
    <xdr:cxnSp macro="">
      <xdr:nvCxnSpPr>
        <xdr:cNvPr id="820" name="直線コネクタ 819"/>
        <xdr:cNvCxnSpPr/>
      </xdr:nvCxnSpPr>
      <xdr:spPr>
        <a:xfrm flipV="1">
          <a:off x="18656300" y="12825171"/>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62847</xdr:rowOff>
    </xdr:from>
    <xdr:ext cx="534377" cy="259045"/>
    <xdr:sp macro="" textlink="">
      <xdr:nvSpPr>
        <xdr:cNvPr id="822" name="テキスト ボックス 821"/>
        <xdr:cNvSpPr txBox="1"/>
      </xdr:nvSpPr>
      <xdr:spPr>
        <a:xfrm>
          <a:off x="19278111" y="129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88816</xdr:rowOff>
    </xdr:from>
    <xdr:ext cx="534377" cy="259045"/>
    <xdr:sp macro="" textlink="">
      <xdr:nvSpPr>
        <xdr:cNvPr id="824" name="テキスト ボックス 823"/>
        <xdr:cNvSpPr txBox="1"/>
      </xdr:nvSpPr>
      <xdr:spPr>
        <a:xfrm>
          <a:off x="18389111" y="129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53924</xdr:rowOff>
    </xdr:from>
    <xdr:to>
      <xdr:col>32</xdr:col>
      <xdr:colOff>238125</xdr:colOff>
      <xdr:row>73</xdr:row>
      <xdr:rowOff>155524</xdr:rowOff>
    </xdr:to>
    <xdr:sp macro="" textlink="">
      <xdr:nvSpPr>
        <xdr:cNvPr id="830" name="円/楕円 829"/>
        <xdr:cNvSpPr/>
      </xdr:nvSpPr>
      <xdr:spPr>
        <a:xfrm>
          <a:off x="22110700" y="1256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76801</xdr:rowOff>
    </xdr:from>
    <xdr:ext cx="534377" cy="259045"/>
    <xdr:sp macro="" textlink="">
      <xdr:nvSpPr>
        <xdr:cNvPr id="831" name="繰出金該当値テキスト"/>
        <xdr:cNvSpPr txBox="1"/>
      </xdr:nvSpPr>
      <xdr:spPr>
        <a:xfrm>
          <a:off x="22212300" y="1242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39,515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159949</xdr:rowOff>
    </xdr:from>
    <xdr:to>
      <xdr:col>31</xdr:col>
      <xdr:colOff>85725</xdr:colOff>
      <xdr:row>74</xdr:row>
      <xdr:rowOff>90099</xdr:rowOff>
    </xdr:to>
    <xdr:sp macro="" textlink="">
      <xdr:nvSpPr>
        <xdr:cNvPr id="832" name="円/楕円 831"/>
        <xdr:cNvSpPr/>
      </xdr:nvSpPr>
      <xdr:spPr>
        <a:xfrm>
          <a:off x="21272500" y="126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106626</xdr:rowOff>
    </xdr:from>
    <xdr:ext cx="534377" cy="259045"/>
    <xdr:sp macro="" textlink="">
      <xdr:nvSpPr>
        <xdr:cNvPr id="833" name="テキスト ボックス 832"/>
        <xdr:cNvSpPr txBox="1"/>
      </xdr:nvSpPr>
      <xdr:spPr>
        <a:xfrm>
          <a:off x="21056111" y="124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45238</xdr:rowOff>
    </xdr:from>
    <xdr:to>
      <xdr:col>29</xdr:col>
      <xdr:colOff>568325</xdr:colOff>
      <xdr:row>74</xdr:row>
      <xdr:rowOff>146838</xdr:rowOff>
    </xdr:to>
    <xdr:sp macro="" textlink="">
      <xdr:nvSpPr>
        <xdr:cNvPr id="834" name="円/楕円 833"/>
        <xdr:cNvSpPr/>
      </xdr:nvSpPr>
      <xdr:spPr>
        <a:xfrm>
          <a:off x="20383500" y="127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163365</xdr:rowOff>
    </xdr:from>
    <xdr:ext cx="534377" cy="259045"/>
    <xdr:sp macro="" textlink="">
      <xdr:nvSpPr>
        <xdr:cNvPr id="835" name="テキスト ボックス 834"/>
        <xdr:cNvSpPr txBox="1"/>
      </xdr:nvSpPr>
      <xdr:spPr>
        <a:xfrm>
          <a:off x="20167111" y="125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87071</xdr:rowOff>
    </xdr:from>
    <xdr:to>
      <xdr:col>28</xdr:col>
      <xdr:colOff>365125</xdr:colOff>
      <xdr:row>75</xdr:row>
      <xdr:rowOff>17221</xdr:rowOff>
    </xdr:to>
    <xdr:sp macro="" textlink="">
      <xdr:nvSpPr>
        <xdr:cNvPr id="836" name="円/楕円 835"/>
        <xdr:cNvSpPr/>
      </xdr:nvSpPr>
      <xdr:spPr>
        <a:xfrm>
          <a:off x="19494500" y="127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33748</xdr:rowOff>
    </xdr:from>
    <xdr:ext cx="534377" cy="259045"/>
    <xdr:sp macro="" textlink="">
      <xdr:nvSpPr>
        <xdr:cNvPr id="837" name="テキスト ボックス 836"/>
        <xdr:cNvSpPr txBox="1"/>
      </xdr:nvSpPr>
      <xdr:spPr>
        <a:xfrm>
          <a:off x="19278111" y="1254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127716</xdr:rowOff>
    </xdr:from>
    <xdr:to>
      <xdr:col>27</xdr:col>
      <xdr:colOff>161925</xdr:colOff>
      <xdr:row>75</xdr:row>
      <xdr:rowOff>57866</xdr:rowOff>
    </xdr:to>
    <xdr:sp macro="" textlink="">
      <xdr:nvSpPr>
        <xdr:cNvPr id="838" name="円/楕円 837"/>
        <xdr:cNvSpPr/>
      </xdr:nvSpPr>
      <xdr:spPr>
        <a:xfrm>
          <a:off x="18605500" y="1281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74393</xdr:rowOff>
    </xdr:from>
    <xdr:ext cx="534377" cy="259045"/>
    <xdr:sp macro="" textlink="">
      <xdr:nvSpPr>
        <xdr:cNvPr id="839" name="テキスト ボックス 838"/>
        <xdr:cNvSpPr txBox="1"/>
      </xdr:nvSpPr>
      <xdr:spPr>
        <a:xfrm>
          <a:off x="18389111" y="1259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27</a:t>
          </a:r>
          <a:r>
            <a:rPr kumimoji="1" lang="ja-JP" altLang="en-US" sz="1200">
              <a:latin typeface="ＭＳ Ｐゴシック"/>
            </a:rPr>
            <a:t>年度における歳出決算総額は、市民一人あたり</a:t>
          </a:r>
          <a:r>
            <a:rPr kumimoji="1" lang="en-US" altLang="ja-JP" sz="1200">
              <a:latin typeface="ＭＳ Ｐゴシック"/>
            </a:rPr>
            <a:t>334,071</a:t>
          </a:r>
          <a:r>
            <a:rPr kumimoji="1" lang="ja-JP" altLang="en-US" sz="1200">
              <a:latin typeface="ＭＳ Ｐゴシック"/>
            </a:rPr>
            <a:t>円となった。</a:t>
          </a:r>
          <a:endParaRPr kumimoji="1" lang="en-US" altLang="ja-JP" sz="1200">
            <a:latin typeface="ＭＳ Ｐゴシック"/>
          </a:endParaRPr>
        </a:p>
        <a:p>
          <a:r>
            <a:rPr kumimoji="1" lang="ja-JP" altLang="en-US" sz="1200">
              <a:latin typeface="ＭＳ Ｐゴシック"/>
            </a:rPr>
            <a:t>主な項目では、行政改革実施計画に基づき継続して経常的な経費の節減に取り組んできたことや、一部事務組合や出資法人への補助金が少ないことなどから、物件費、補助費等は類似団体平均を大きく下回る良好な状況が続いている。</a:t>
          </a:r>
          <a:endParaRPr kumimoji="1" lang="en-US" altLang="ja-JP" sz="1200">
            <a:latin typeface="ＭＳ Ｐゴシック"/>
          </a:endParaRPr>
        </a:p>
        <a:p>
          <a:r>
            <a:rPr kumimoji="1" lang="ja-JP" altLang="en-US" sz="1200">
              <a:latin typeface="ＭＳ Ｐゴシック"/>
            </a:rPr>
            <a:t>一方、私立保育所及び私立認定こども園事業費や障害児通所支援事業などの障害福祉事業費等が増加したことや、国民健康保険事業や介護保険事業などの特別会計への繰出金が増加したことなどにより、扶助費、繰出金は類似団体平均を上回っており、高齢化の進展に伴う福祉関係経費の伸び率や本市が進める子どもを核としたまちづくり、経済情勢等を勘案すると、今後も引き続き高い水準で推移するものと見込まれる。</a:t>
          </a:r>
          <a:endParaRPr kumimoji="1" lang="en-US" altLang="ja-JP" sz="1200">
            <a:latin typeface="ＭＳ Ｐゴシック"/>
          </a:endParaRPr>
        </a:p>
        <a:p>
          <a:r>
            <a:rPr kumimoji="1" lang="ja-JP" altLang="en-US" sz="1200">
              <a:latin typeface="ＭＳ Ｐゴシック"/>
            </a:rPr>
            <a:t>また、普通建設事業費については、事業の適切な取捨選択を進めて投資的経費の抑制に努めてきたことから、明石駅前南地区市街地再開発事業費がピークとなった平成</a:t>
          </a:r>
          <a:r>
            <a:rPr kumimoji="1" lang="en-US" altLang="ja-JP" sz="1200">
              <a:latin typeface="ＭＳ Ｐゴシック"/>
            </a:rPr>
            <a:t>25</a:t>
          </a:r>
          <a:r>
            <a:rPr kumimoji="1" lang="ja-JP" altLang="en-US" sz="1200">
              <a:latin typeface="ＭＳ Ｐゴシック"/>
            </a:rPr>
            <a:t>年度を除き、類似団体平均を下回っている。</a:t>
          </a:r>
        </a:p>
        <a:p>
          <a:endParaRPr kumimoji="1" lang="en-US" altLang="ja-JP"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298,059
295,112
49.42
102,952,355
99,572,905
1,978,693
55,825,615
113,671,152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51.5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24311</xdr:rowOff>
    </xdr:from>
    <xdr:to>
      <xdr:col>6</xdr:col>
      <xdr:colOff>511175</xdr:colOff>
      <xdr:row>36</xdr:row>
      <xdr:rowOff>96157</xdr:rowOff>
    </xdr:to>
    <xdr:cxnSp macro="">
      <xdr:nvCxnSpPr>
        <xdr:cNvPr id="63" name="直線コネクタ 62"/>
        <xdr:cNvCxnSpPr/>
      </xdr:nvCxnSpPr>
      <xdr:spPr>
        <a:xfrm flipV="1">
          <a:off x="3797300" y="619651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96157</xdr:rowOff>
    </xdr:from>
    <xdr:to>
      <xdr:col>5</xdr:col>
      <xdr:colOff>358775</xdr:colOff>
      <xdr:row>36</xdr:row>
      <xdr:rowOff>114663</xdr:rowOff>
    </xdr:to>
    <xdr:cxnSp macro="">
      <xdr:nvCxnSpPr>
        <xdr:cNvPr id="66" name="直線コネクタ 65"/>
        <xdr:cNvCxnSpPr/>
      </xdr:nvCxnSpPr>
      <xdr:spPr>
        <a:xfrm flipV="1">
          <a:off x="2908300" y="6268357"/>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32855</xdr:rowOff>
    </xdr:from>
    <xdr:ext cx="469744" cy="259045"/>
    <xdr:sp macro="" textlink="">
      <xdr:nvSpPr>
        <xdr:cNvPr id="68" name="テキスト ボックス 67"/>
        <xdr:cNvSpPr txBox="1"/>
      </xdr:nvSpPr>
      <xdr:spPr>
        <a:xfrm>
          <a:off x="3562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59146</xdr:rowOff>
    </xdr:from>
    <xdr:to>
      <xdr:col>4</xdr:col>
      <xdr:colOff>155575</xdr:colOff>
      <xdr:row>36</xdr:row>
      <xdr:rowOff>114663</xdr:rowOff>
    </xdr:to>
    <xdr:cxnSp macro="">
      <xdr:nvCxnSpPr>
        <xdr:cNvPr id="69" name="直線コネクタ 68"/>
        <xdr:cNvCxnSpPr/>
      </xdr:nvCxnSpPr>
      <xdr:spPr>
        <a:xfrm>
          <a:off x="2019300" y="623134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92727</xdr:rowOff>
    </xdr:from>
    <xdr:ext cx="469744" cy="259045"/>
    <xdr:sp macro="" textlink="">
      <xdr:nvSpPr>
        <xdr:cNvPr id="71" name="テキスト ボックス 70"/>
        <xdr:cNvSpPr txBox="1"/>
      </xdr:nvSpPr>
      <xdr:spPr>
        <a:xfrm>
          <a:off x="2673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24311</xdr:rowOff>
    </xdr:from>
    <xdr:to>
      <xdr:col>2</xdr:col>
      <xdr:colOff>638175</xdr:colOff>
      <xdr:row>36</xdr:row>
      <xdr:rowOff>59146</xdr:rowOff>
    </xdr:to>
    <xdr:cxnSp macro="">
      <xdr:nvCxnSpPr>
        <xdr:cNvPr id="72" name="直線コネクタ 71"/>
        <xdr:cNvCxnSpPr/>
      </xdr:nvCxnSpPr>
      <xdr:spPr>
        <a:xfrm>
          <a:off x="1130300" y="5853611"/>
          <a:ext cx="889000" cy="37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6730</xdr:rowOff>
    </xdr:from>
    <xdr:ext cx="469744" cy="259045"/>
    <xdr:sp macro="" textlink="">
      <xdr:nvSpPr>
        <xdr:cNvPr id="74" name="テキスト ボックス 73"/>
        <xdr:cNvSpPr txBox="1"/>
      </xdr:nvSpPr>
      <xdr:spPr>
        <a:xfrm>
          <a:off x="1784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40476</xdr:rowOff>
    </xdr:from>
    <xdr:ext cx="469744" cy="259045"/>
    <xdr:sp macro="" textlink="">
      <xdr:nvSpPr>
        <xdr:cNvPr id="76" name="テキスト ボックス 75"/>
        <xdr:cNvSpPr txBox="1"/>
      </xdr:nvSpPr>
      <xdr:spPr>
        <a:xfrm>
          <a:off x="895427"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144961</xdr:rowOff>
    </xdr:from>
    <xdr:to>
      <xdr:col>6</xdr:col>
      <xdr:colOff>561975</xdr:colOff>
      <xdr:row>36</xdr:row>
      <xdr:rowOff>75111</xdr:rowOff>
    </xdr:to>
    <xdr:sp macro="" textlink="">
      <xdr:nvSpPr>
        <xdr:cNvPr id="82" name="円/楕円 81"/>
        <xdr:cNvSpPr/>
      </xdr:nvSpPr>
      <xdr:spPr>
        <a:xfrm>
          <a:off x="4584700" y="61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123388</xdr:rowOff>
    </xdr:from>
    <xdr:ext cx="469744" cy="259045"/>
    <xdr:sp macro="" textlink="">
      <xdr:nvSpPr>
        <xdr:cNvPr id="83" name="議会費該当値テキスト"/>
        <xdr:cNvSpPr txBox="1"/>
      </xdr:nvSpPr>
      <xdr:spPr>
        <a:xfrm>
          <a:off x="4686300" y="612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45357</xdr:rowOff>
    </xdr:from>
    <xdr:to>
      <xdr:col>5</xdr:col>
      <xdr:colOff>409575</xdr:colOff>
      <xdr:row>36</xdr:row>
      <xdr:rowOff>146957</xdr:rowOff>
    </xdr:to>
    <xdr:sp macro="" textlink="">
      <xdr:nvSpPr>
        <xdr:cNvPr id="84" name="円/楕円 83"/>
        <xdr:cNvSpPr/>
      </xdr:nvSpPr>
      <xdr:spPr>
        <a:xfrm>
          <a:off x="3746500" y="62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138084</xdr:rowOff>
    </xdr:from>
    <xdr:ext cx="469744" cy="259045"/>
    <xdr:sp macro="" textlink="">
      <xdr:nvSpPr>
        <xdr:cNvPr id="85" name="テキスト ボックス 84"/>
        <xdr:cNvSpPr txBox="1"/>
      </xdr:nvSpPr>
      <xdr:spPr>
        <a:xfrm>
          <a:off x="35624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63863</xdr:rowOff>
    </xdr:from>
    <xdr:to>
      <xdr:col>4</xdr:col>
      <xdr:colOff>206375</xdr:colOff>
      <xdr:row>36</xdr:row>
      <xdr:rowOff>165463</xdr:rowOff>
    </xdr:to>
    <xdr:sp macro="" textlink="">
      <xdr:nvSpPr>
        <xdr:cNvPr id="86" name="円/楕円 85"/>
        <xdr:cNvSpPr/>
      </xdr:nvSpPr>
      <xdr:spPr>
        <a:xfrm>
          <a:off x="2857500" y="62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156590</xdr:rowOff>
    </xdr:from>
    <xdr:ext cx="469744" cy="259045"/>
    <xdr:sp macro="" textlink="">
      <xdr:nvSpPr>
        <xdr:cNvPr id="87" name="テキスト ボックス 86"/>
        <xdr:cNvSpPr txBox="1"/>
      </xdr:nvSpPr>
      <xdr:spPr>
        <a:xfrm>
          <a:off x="2673427" y="63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8346</xdr:rowOff>
    </xdr:from>
    <xdr:to>
      <xdr:col>3</xdr:col>
      <xdr:colOff>3175</xdr:colOff>
      <xdr:row>36</xdr:row>
      <xdr:rowOff>109946</xdr:rowOff>
    </xdr:to>
    <xdr:sp macro="" textlink="">
      <xdr:nvSpPr>
        <xdr:cNvPr id="88" name="円/楕円 87"/>
        <xdr:cNvSpPr/>
      </xdr:nvSpPr>
      <xdr:spPr>
        <a:xfrm>
          <a:off x="1968500" y="618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101073</xdr:rowOff>
    </xdr:from>
    <xdr:ext cx="469744" cy="259045"/>
    <xdr:sp macro="" textlink="">
      <xdr:nvSpPr>
        <xdr:cNvPr id="89" name="テキスト ボックス 88"/>
        <xdr:cNvSpPr txBox="1"/>
      </xdr:nvSpPr>
      <xdr:spPr>
        <a:xfrm>
          <a:off x="1784427" y="627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144961</xdr:rowOff>
    </xdr:from>
    <xdr:to>
      <xdr:col>1</xdr:col>
      <xdr:colOff>485775</xdr:colOff>
      <xdr:row>34</xdr:row>
      <xdr:rowOff>75111</xdr:rowOff>
    </xdr:to>
    <xdr:sp macro="" textlink="">
      <xdr:nvSpPr>
        <xdr:cNvPr id="90" name="円/楕円 89"/>
        <xdr:cNvSpPr/>
      </xdr:nvSpPr>
      <xdr:spPr>
        <a:xfrm>
          <a:off x="1079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66238</xdr:rowOff>
    </xdr:from>
    <xdr:ext cx="469744" cy="259045"/>
    <xdr:sp macro="" textlink="">
      <xdr:nvSpPr>
        <xdr:cNvPr id="91" name="テキスト ボックス 90"/>
        <xdr:cNvSpPr txBox="1"/>
      </xdr:nvSpPr>
      <xdr:spPr>
        <a:xfrm>
          <a:off x="895427" y="5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149987</xdr:rowOff>
    </xdr:from>
    <xdr:to>
      <xdr:col>6</xdr:col>
      <xdr:colOff>511175</xdr:colOff>
      <xdr:row>58</xdr:row>
      <xdr:rowOff>8789</xdr:rowOff>
    </xdr:to>
    <xdr:cxnSp macro="">
      <xdr:nvCxnSpPr>
        <xdr:cNvPr id="121" name="直線コネクタ 120"/>
        <xdr:cNvCxnSpPr/>
      </xdr:nvCxnSpPr>
      <xdr:spPr>
        <a:xfrm>
          <a:off x="3797300" y="9922637"/>
          <a:ext cx="8382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139895</xdr:rowOff>
    </xdr:from>
    <xdr:ext cx="534377" cy="259045"/>
    <xdr:sp macro="" textlink="">
      <xdr:nvSpPr>
        <xdr:cNvPr id="122" name="総務費平均値テキスト"/>
        <xdr:cNvSpPr txBox="1"/>
      </xdr:nvSpPr>
      <xdr:spPr>
        <a:xfrm>
          <a:off x="4686300" y="9569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149949</xdr:rowOff>
    </xdr:from>
    <xdr:to>
      <xdr:col>5</xdr:col>
      <xdr:colOff>358775</xdr:colOff>
      <xdr:row>57</xdr:row>
      <xdr:rowOff>149987</xdr:rowOff>
    </xdr:to>
    <xdr:cxnSp macro="">
      <xdr:nvCxnSpPr>
        <xdr:cNvPr id="124" name="直線コネクタ 123"/>
        <xdr:cNvCxnSpPr/>
      </xdr:nvCxnSpPr>
      <xdr:spPr>
        <a:xfrm>
          <a:off x="2908300" y="992259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140409</xdr:rowOff>
    </xdr:from>
    <xdr:ext cx="534377" cy="259045"/>
    <xdr:sp macro="" textlink="">
      <xdr:nvSpPr>
        <xdr:cNvPr id="126" name="テキスト ボックス 125"/>
        <xdr:cNvSpPr txBox="1"/>
      </xdr:nvSpPr>
      <xdr:spPr>
        <a:xfrm>
          <a:off x="3530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134480</xdr:rowOff>
    </xdr:from>
    <xdr:to>
      <xdr:col>4</xdr:col>
      <xdr:colOff>155575</xdr:colOff>
      <xdr:row>57</xdr:row>
      <xdr:rowOff>149949</xdr:rowOff>
    </xdr:to>
    <xdr:cxnSp macro="">
      <xdr:nvCxnSpPr>
        <xdr:cNvPr id="127" name="直線コネクタ 126"/>
        <xdr:cNvCxnSpPr/>
      </xdr:nvCxnSpPr>
      <xdr:spPr>
        <a:xfrm>
          <a:off x="2019300" y="9907130"/>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103452</xdr:rowOff>
    </xdr:from>
    <xdr:ext cx="534377" cy="259045"/>
    <xdr:sp macro="" textlink="">
      <xdr:nvSpPr>
        <xdr:cNvPr id="129" name="テキスト ボックス 128"/>
        <xdr:cNvSpPr txBox="1"/>
      </xdr:nvSpPr>
      <xdr:spPr>
        <a:xfrm>
          <a:off x="2641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134480</xdr:rowOff>
    </xdr:from>
    <xdr:to>
      <xdr:col>2</xdr:col>
      <xdr:colOff>638175</xdr:colOff>
      <xdr:row>57</xdr:row>
      <xdr:rowOff>147130</xdr:rowOff>
    </xdr:to>
    <xdr:cxnSp macro="">
      <xdr:nvCxnSpPr>
        <xdr:cNvPr id="130" name="直線コネクタ 129"/>
        <xdr:cNvCxnSpPr/>
      </xdr:nvCxnSpPr>
      <xdr:spPr>
        <a:xfrm flipV="1">
          <a:off x="1130300" y="9907130"/>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113777</xdr:rowOff>
    </xdr:from>
    <xdr:ext cx="534377" cy="259045"/>
    <xdr:sp macro="" textlink="">
      <xdr:nvSpPr>
        <xdr:cNvPr id="132" name="テキスト ボックス 131"/>
        <xdr:cNvSpPr txBox="1"/>
      </xdr:nvSpPr>
      <xdr:spPr>
        <a:xfrm>
          <a:off x="1752111" y="95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125893</xdr:rowOff>
    </xdr:from>
    <xdr:ext cx="534377" cy="259045"/>
    <xdr:sp macro="" textlink="">
      <xdr:nvSpPr>
        <xdr:cNvPr id="134" name="テキスト ボックス 133"/>
        <xdr:cNvSpPr txBox="1"/>
      </xdr:nvSpPr>
      <xdr:spPr>
        <a:xfrm>
          <a:off x="863111" y="95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129439</xdr:rowOff>
    </xdr:from>
    <xdr:to>
      <xdr:col>6</xdr:col>
      <xdr:colOff>561975</xdr:colOff>
      <xdr:row>58</xdr:row>
      <xdr:rowOff>59589</xdr:rowOff>
    </xdr:to>
    <xdr:sp macro="" textlink="">
      <xdr:nvSpPr>
        <xdr:cNvPr id="140" name="円/楕円 139"/>
        <xdr:cNvSpPr/>
      </xdr:nvSpPr>
      <xdr:spPr>
        <a:xfrm>
          <a:off x="4584700" y="99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44366</xdr:rowOff>
    </xdr:from>
    <xdr:ext cx="534377" cy="259045"/>
    <xdr:sp macro="" textlink="">
      <xdr:nvSpPr>
        <xdr:cNvPr id="141" name="総務費該当値テキスト"/>
        <xdr:cNvSpPr txBox="1"/>
      </xdr:nvSpPr>
      <xdr:spPr>
        <a:xfrm>
          <a:off x="4686300" y="981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99187</xdr:rowOff>
    </xdr:from>
    <xdr:to>
      <xdr:col>5</xdr:col>
      <xdr:colOff>409575</xdr:colOff>
      <xdr:row>58</xdr:row>
      <xdr:rowOff>29337</xdr:rowOff>
    </xdr:to>
    <xdr:sp macro="" textlink="">
      <xdr:nvSpPr>
        <xdr:cNvPr id="142" name="円/楕円 141"/>
        <xdr:cNvSpPr/>
      </xdr:nvSpPr>
      <xdr:spPr>
        <a:xfrm>
          <a:off x="3746500" y="98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20464</xdr:rowOff>
    </xdr:from>
    <xdr:ext cx="534377" cy="259045"/>
    <xdr:sp macro="" textlink="">
      <xdr:nvSpPr>
        <xdr:cNvPr id="143" name="テキスト ボックス 142"/>
        <xdr:cNvSpPr txBox="1"/>
      </xdr:nvSpPr>
      <xdr:spPr>
        <a:xfrm>
          <a:off x="3530111" y="996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99149</xdr:rowOff>
    </xdr:from>
    <xdr:to>
      <xdr:col>4</xdr:col>
      <xdr:colOff>206375</xdr:colOff>
      <xdr:row>58</xdr:row>
      <xdr:rowOff>29299</xdr:rowOff>
    </xdr:to>
    <xdr:sp macro="" textlink="">
      <xdr:nvSpPr>
        <xdr:cNvPr id="144" name="円/楕円 143"/>
        <xdr:cNvSpPr/>
      </xdr:nvSpPr>
      <xdr:spPr>
        <a:xfrm>
          <a:off x="2857500" y="98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20426</xdr:rowOff>
    </xdr:from>
    <xdr:ext cx="534377" cy="259045"/>
    <xdr:sp macro="" textlink="">
      <xdr:nvSpPr>
        <xdr:cNvPr id="145" name="テキスト ボックス 144"/>
        <xdr:cNvSpPr txBox="1"/>
      </xdr:nvSpPr>
      <xdr:spPr>
        <a:xfrm>
          <a:off x="2641111" y="99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83680</xdr:rowOff>
    </xdr:from>
    <xdr:to>
      <xdr:col>3</xdr:col>
      <xdr:colOff>3175</xdr:colOff>
      <xdr:row>58</xdr:row>
      <xdr:rowOff>13830</xdr:rowOff>
    </xdr:to>
    <xdr:sp macro="" textlink="">
      <xdr:nvSpPr>
        <xdr:cNvPr id="146" name="円/楕円 145"/>
        <xdr:cNvSpPr/>
      </xdr:nvSpPr>
      <xdr:spPr>
        <a:xfrm>
          <a:off x="1968500" y="98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4957</xdr:rowOff>
    </xdr:from>
    <xdr:ext cx="534377" cy="259045"/>
    <xdr:sp macro="" textlink="">
      <xdr:nvSpPr>
        <xdr:cNvPr id="147" name="テキスト ボックス 146"/>
        <xdr:cNvSpPr txBox="1"/>
      </xdr:nvSpPr>
      <xdr:spPr>
        <a:xfrm>
          <a:off x="1752111" y="99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96330</xdr:rowOff>
    </xdr:from>
    <xdr:to>
      <xdr:col>1</xdr:col>
      <xdr:colOff>485775</xdr:colOff>
      <xdr:row>58</xdr:row>
      <xdr:rowOff>26480</xdr:rowOff>
    </xdr:to>
    <xdr:sp macro="" textlink="">
      <xdr:nvSpPr>
        <xdr:cNvPr id="148" name="円/楕円 147"/>
        <xdr:cNvSpPr/>
      </xdr:nvSpPr>
      <xdr:spPr>
        <a:xfrm>
          <a:off x="1079500" y="98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17607</xdr:rowOff>
    </xdr:from>
    <xdr:ext cx="534377" cy="259045"/>
    <xdr:sp macro="" textlink="">
      <xdr:nvSpPr>
        <xdr:cNvPr id="149" name="テキスト ボックス 148"/>
        <xdr:cNvSpPr txBox="1"/>
      </xdr:nvSpPr>
      <xdr:spPr>
        <a:xfrm>
          <a:off x="863111" y="99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71082</xdr:rowOff>
    </xdr:from>
    <xdr:to>
      <xdr:col>6</xdr:col>
      <xdr:colOff>511175</xdr:colOff>
      <xdr:row>74</xdr:row>
      <xdr:rowOff>112897</xdr:rowOff>
    </xdr:to>
    <xdr:cxnSp macro="">
      <xdr:nvCxnSpPr>
        <xdr:cNvPr id="179" name="直線コネクタ 178"/>
        <xdr:cNvCxnSpPr/>
      </xdr:nvCxnSpPr>
      <xdr:spPr>
        <a:xfrm flipV="1">
          <a:off x="3797300" y="12758382"/>
          <a:ext cx="838200" cy="4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78929</xdr:rowOff>
    </xdr:from>
    <xdr:ext cx="599010" cy="259045"/>
    <xdr:sp macro="" textlink="">
      <xdr:nvSpPr>
        <xdr:cNvPr id="180" name="民生費平均値テキスト"/>
        <xdr:cNvSpPr txBox="1"/>
      </xdr:nvSpPr>
      <xdr:spPr>
        <a:xfrm>
          <a:off x="4686300" y="12766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112897</xdr:rowOff>
    </xdr:from>
    <xdr:to>
      <xdr:col>5</xdr:col>
      <xdr:colOff>358775</xdr:colOff>
      <xdr:row>75</xdr:row>
      <xdr:rowOff>165818</xdr:rowOff>
    </xdr:to>
    <xdr:cxnSp macro="">
      <xdr:nvCxnSpPr>
        <xdr:cNvPr id="182" name="直線コネクタ 181"/>
        <xdr:cNvCxnSpPr/>
      </xdr:nvCxnSpPr>
      <xdr:spPr>
        <a:xfrm flipV="1">
          <a:off x="2908300" y="12800197"/>
          <a:ext cx="889000" cy="2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112552</xdr:rowOff>
    </xdr:from>
    <xdr:ext cx="599010" cy="259045"/>
    <xdr:sp macro="" textlink="">
      <xdr:nvSpPr>
        <xdr:cNvPr id="184" name="テキスト ボックス 183"/>
        <xdr:cNvSpPr txBox="1"/>
      </xdr:nvSpPr>
      <xdr:spPr>
        <a:xfrm>
          <a:off x="3497794" y="1297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165818</xdr:rowOff>
    </xdr:from>
    <xdr:to>
      <xdr:col>4</xdr:col>
      <xdr:colOff>155575</xdr:colOff>
      <xdr:row>76</xdr:row>
      <xdr:rowOff>94932</xdr:rowOff>
    </xdr:to>
    <xdr:cxnSp macro="">
      <xdr:nvCxnSpPr>
        <xdr:cNvPr id="185" name="直線コネクタ 184"/>
        <xdr:cNvCxnSpPr/>
      </xdr:nvCxnSpPr>
      <xdr:spPr>
        <a:xfrm flipV="1">
          <a:off x="2019300" y="13024568"/>
          <a:ext cx="889000" cy="10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112628</xdr:rowOff>
    </xdr:from>
    <xdr:ext cx="599010" cy="259045"/>
    <xdr:sp macro="" textlink="">
      <xdr:nvSpPr>
        <xdr:cNvPr id="187" name="テキスト ボックス 186"/>
        <xdr:cNvSpPr txBox="1"/>
      </xdr:nvSpPr>
      <xdr:spPr>
        <a:xfrm>
          <a:off x="2608794" y="1314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94932</xdr:rowOff>
    </xdr:from>
    <xdr:to>
      <xdr:col>2</xdr:col>
      <xdr:colOff>638175</xdr:colOff>
      <xdr:row>76</xdr:row>
      <xdr:rowOff>110858</xdr:rowOff>
    </xdr:to>
    <xdr:cxnSp macro="">
      <xdr:nvCxnSpPr>
        <xdr:cNvPr id="188" name="直線コネクタ 187"/>
        <xdr:cNvCxnSpPr/>
      </xdr:nvCxnSpPr>
      <xdr:spPr>
        <a:xfrm flipV="1">
          <a:off x="1130300" y="13125132"/>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43</xdr:rowOff>
    </xdr:from>
    <xdr:ext cx="599010" cy="259045"/>
    <xdr:sp macro="" textlink="">
      <xdr:nvSpPr>
        <xdr:cNvPr id="190" name="テキスト ボックス 189"/>
        <xdr:cNvSpPr txBox="1"/>
      </xdr:nvSpPr>
      <xdr:spPr>
        <a:xfrm>
          <a:off x="1719794" y="1320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161586</xdr:rowOff>
    </xdr:from>
    <xdr:ext cx="599010" cy="259045"/>
    <xdr:sp macro="" textlink="">
      <xdr:nvSpPr>
        <xdr:cNvPr id="192" name="テキスト ボックス 191"/>
        <xdr:cNvSpPr txBox="1"/>
      </xdr:nvSpPr>
      <xdr:spPr>
        <a:xfrm>
          <a:off x="830794" y="1319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20282</xdr:rowOff>
    </xdr:from>
    <xdr:to>
      <xdr:col>6</xdr:col>
      <xdr:colOff>561975</xdr:colOff>
      <xdr:row>74</xdr:row>
      <xdr:rowOff>121882</xdr:rowOff>
    </xdr:to>
    <xdr:sp macro="" textlink="">
      <xdr:nvSpPr>
        <xdr:cNvPr id="198" name="円/楕円 197"/>
        <xdr:cNvSpPr/>
      </xdr:nvSpPr>
      <xdr:spPr>
        <a:xfrm>
          <a:off x="4584700" y="127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43159</xdr:rowOff>
    </xdr:from>
    <xdr:ext cx="599010" cy="259045"/>
    <xdr:sp macro="" textlink="">
      <xdr:nvSpPr>
        <xdr:cNvPr id="199" name="民生費該当値テキスト"/>
        <xdr:cNvSpPr txBox="1"/>
      </xdr:nvSpPr>
      <xdr:spPr>
        <a:xfrm>
          <a:off x="4686300" y="1255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143,602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62097</xdr:rowOff>
    </xdr:from>
    <xdr:to>
      <xdr:col>5</xdr:col>
      <xdr:colOff>409575</xdr:colOff>
      <xdr:row>74</xdr:row>
      <xdr:rowOff>163697</xdr:rowOff>
    </xdr:to>
    <xdr:sp macro="" textlink="">
      <xdr:nvSpPr>
        <xdr:cNvPr id="200" name="円/楕円 199"/>
        <xdr:cNvSpPr/>
      </xdr:nvSpPr>
      <xdr:spPr>
        <a:xfrm>
          <a:off x="3746500" y="127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8774</xdr:rowOff>
    </xdr:from>
    <xdr:ext cx="599010" cy="259045"/>
    <xdr:sp macro="" textlink="">
      <xdr:nvSpPr>
        <xdr:cNvPr id="201" name="テキスト ボックス 200"/>
        <xdr:cNvSpPr txBox="1"/>
      </xdr:nvSpPr>
      <xdr:spPr>
        <a:xfrm>
          <a:off x="3497794" y="1252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141,407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115018</xdr:rowOff>
    </xdr:from>
    <xdr:to>
      <xdr:col>4</xdr:col>
      <xdr:colOff>206375</xdr:colOff>
      <xdr:row>76</xdr:row>
      <xdr:rowOff>45168</xdr:rowOff>
    </xdr:to>
    <xdr:sp macro="" textlink="">
      <xdr:nvSpPr>
        <xdr:cNvPr id="202" name="円/楕円 201"/>
        <xdr:cNvSpPr/>
      </xdr:nvSpPr>
      <xdr:spPr>
        <a:xfrm>
          <a:off x="2857500" y="129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61695</xdr:rowOff>
    </xdr:from>
    <xdr:ext cx="599010" cy="259045"/>
    <xdr:sp macro="" textlink="">
      <xdr:nvSpPr>
        <xdr:cNvPr id="203" name="テキスト ボックス 202"/>
        <xdr:cNvSpPr txBox="1"/>
      </xdr:nvSpPr>
      <xdr:spPr>
        <a:xfrm>
          <a:off x="2608794" y="1274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44132</xdr:rowOff>
    </xdr:from>
    <xdr:to>
      <xdr:col>3</xdr:col>
      <xdr:colOff>3175</xdr:colOff>
      <xdr:row>76</xdr:row>
      <xdr:rowOff>145732</xdr:rowOff>
    </xdr:to>
    <xdr:sp macro="" textlink="">
      <xdr:nvSpPr>
        <xdr:cNvPr id="204" name="円/楕円 203"/>
        <xdr:cNvSpPr/>
      </xdr:nvSpPr>
      <xdr:spPr>
        <a:xfrm>
          <a:off x="1968500" y="1307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162259</xdr:rowOff>
    </xdr:from>
    <xdr:ext cx="599010" cy="259045"/>
    <xdr:sp macro="" textlink="">
      <xdr:nvSpPr>
        <xdr:cNvPr id="205" name="テキスト ボックス 204"/>
        <xdr:cNvSpPr txBox="1"/>
      </xdr:nvSpPr>
      <xdr:spPr>
        <a:xfrm>
          <a:off x="1719794" y="1284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124,350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60058</xdr:rowOff>
    </xdr:from>
    <xdr:to>
      <xdr:col>1</xdr:col>
      <xdr:colOff>485775</xdr:colOff>
      <xdr:row>76</xdr:row>
      <xdr:rowOff>161658</xdr:rowOff>
    </xdr:to>
    <xdr:sp macro="" textlink="">
      <xdr:nvSpPr>
        <xdr:cNvPr id="206" name="円/楕円 205"/>
        <xdr:cNvSpPr/>
      </xdr:nvSpPr>
      <xdr:spPr>
        <a:xfrm>
          <a:off x="1079500" y="130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6735</xdr:rowOff>
    </xdr:from>
    <xdr:ext cx="599010" cy="259045"/>
    <xdr:sp macro="" textlink="">
      <xdr:nvSpPr>
        <xdr:cNvPr id="207" name="テキスト ボックス 206"/>
        <xdr:cNvSpPr txBox="1"/>
      </xdr:nvSpPr>
      <xdr:spPr>
        <a:xfrm>
          <a:off x="830794" y="1286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107108</xdr:rowOff>
    </xdr:from>
    <xdr:to>
      <xdr:col>6</xdr:col>
      <xdr:colOff>511175</xdr:colOff>
      <xdr:row>98</xdr:row>
      <xdr:rowOff>141822</xdr:rowOff>
    </xdr:to>
    <xdr:cxnSp macro="">
      <xdr:nvCxnSpPr>
        <xdr:cNvPr id="239" name="直線コネクタ 238"/>
        <xdr:cNvCxnSpPr/>
      </xdr:nvCxnSpPr>
      <xdr:spPr>
        <a:xfrm flipV="1">
          <a:off x="3797300" y="16909208"/>
          <a:ext cx="838200" cy="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59329</xdr:rowOff>
    </xdr:from>
    <xdr:ext cx="534377" cy="259045"/>
    <xdr:sp macro="" textlink="">
      <xdr:nvSpPr>
        <xdr:cNvPr id="240" name="衛生費平均値テキスト"/>
        <xdr:cNvSpPr txBox="1"/>
      </xdr:nvSpPr>
      <xdr:spPr>
        <a:xfrm>
          <a:off x="4686300" y="16518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130914</xdr:rowOff>
    </xdr:from>
    <xdr:to>
      <xdr:col>5</xdr:col>
      <xdr:colOff>358775</xdr:colOff>
      <xdr:row>98</xdr:row>
      <xdr:rowOff>141822</xdr:rowOff>
    </xdr:to>
    <xdr:cxnSp macro="">
      <xdr:nvCxnSpPr>
        <xdr:cNvPr id="242" name="直線コネクタ 241"/>
        <xdr:cNvCxnSpPr/>
      </xdr:nvCxnSpPr>
      <xdr:spPr>
        <a:xfrm>
          <a:off x="2908300" y="16933014"/>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30875</xdr:rowOff>
    </xdr:from>
    <xdr:ext cx="534377" cy="259045"/>
    <xdr:sp macro="" textlink="">
      <xdr:nvSpPr>
        <xdr:cNvPr id="244" name="テキスト ボックス 243"/>
        <xdr:cNvSpPr txBox="1"/>
      </xdr:nvSpPr>
      <xdr:spPr>
        <a:xfrm>
          <a:off x="3530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101262</xdr:rowOff>
    </xdr:from>
    <xdr:to>
      <xdr:col>4</xdr:col>
      <xdr:colOff>155575</xdr:colOff>
      <xdr:row>98</xdr:row>
      <xdr:rowOff>130914</xdr:rowOff>
    </xdr:to>
    <xdr:cxnSp macro="">
      <xdr:nvCxnSpPr>
        <xdr:cNvPr id="245" name="直線コネクタ 244"/>
        <xdr:cNvCxnSpPr/>
      </xdr:nvCxnSpPr>
      <xdr:spPr>
        <a:xfrm>
          <a:off x="2019300" y="16903362"/>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63270</xdr:rowOff>
    </xdr:from>
    <xdr:ext cx="534377" cy="259045"/>
    <xdr:sp macro="" textlink="">
      <xdr:nvSpPr>
        <xdr:cNvPr id="247" name="テキスト ボックス 246"/>
        <xdr:cNvSpPr txBox="1"/>
      </xdr:nvSpPr>
      <xdr:spPr>
        <a:xfrm>
          <a:off x="2641111" y="165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149041</xdr:rowOff>
    </xdr:from>
    <xdr:to>
      <xdr:col>2</xdr:col>
      <xdr:colOff>638175</xdr:colOff>
      <xdr:row>98</xdr:row>
      <xdr:rowOff>101262</xdr:rowOff>
    </xdr:to>
    <xdr:cxnSp macro="">
      <xdr:nvCxnSpPr>
        <xdr:cNvPr id="248" name="直線コネクタ 247"/>
        <xdr:cNvCxnSpPr/>
      </xdr:nvCxnSpPr>
      <xdr:spPr>
        <a:xfrm>
          <a:off x="1130300" y="16779691"/>
          <a:ext cx="889000" cy="12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13991</xdr:rowOff>
    </xdr:from>
    <xdr:ext cx="534377" cy="259045"/>
    <xdr:sp macro="" textlink="">
      <xdr:nvSpPr>
        <xdr:cNvPr id="250" name="テキスト ボックス 249"/>
        <xdr:cNvSpPr txBox="1"/>
      </xdr:nvSpPr>
      <xdr:spPr>
        <a:xfrm>
          <a:off x="1752111" y="1647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19804</xdr:rowOff>
    </xdr:from>
    <xdr:ext cx="534377" cy="259045"/>
    <xdr:sp macro="" textlink="">
      <xdr:nvSpPr>
        <xdr:cNvPr id="252" name="テキスト ボックス 251"/>
        <xdr:cNvSpPr txBox="1"/>
      </xdr:nvSpPr>
      <xdr:spPr>
        <a:xfrm>
          <a:off x="863111" y="164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56308</xdr:rowOff>
    </xdr:from>
    <xdr:to>
      <xdr:col>6</xdr:col>
      <xdr:colOff>561975</xdr:colOff>
      <xdr:row>98</xdr:row>
      <xdr:rowOff>157908</xdr:rowOff>
    </xdr:to>
    <xdr:sp macro="" textlink="">
      <xdr:nvSpPr>
        <xdr:cNvPr id="258" name="円/楕円 257"/>
        <xdr:cNvSpPr/>
      </xdr:nvSpPr>
      <xdr:spPr>
        <a:xfrm>
          <a:off x="4584700" y="168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34735</xdr:rowOff>
    </xdr:from>
    <xdr:ext cx="534377" cy="259045"/>
    <xdr:sp macro="" textlink="">
      <xdr:nvSpPr>
        <xdr:cNvPr id="259" name="衛生費該当値テキスト"/>
        <xdr:cNvSpPr txBox="1"/>
      </xdr:nvSpPr>
      <xdr:spPr>
        <a:xfrm>
          <a:off x="4686300" y="1683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24,998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91022</xdr:rowOff>
    </xdr:from>
    <xdr:to>
      <xdr:col>5</xdr:col>
      <xdr:colOff>409575</xdr:colOff>
      <xdr:row>99</xdr:row>
      <xdr:rowOff>21172</xdr:rowOff>
    </xdr:to>
    <xdr:sp macro="" textlink="">
      <xdr:nvSpPr>
        <xdr:cNvPr id="260" name="円/楕円 259"/>
        <xdr:cNvSpPr/>
      </xdr:nvSpPr>
      <xdr:spPr>
        <a:xfrm>
          <a:off x="3746500" y="168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12299</xdr:rowOff>
    </xdr:from>
    <xdr:ext cx="534377" cy="259045"/>
    <xdr:sp macro="" textlink="">
      <xdr:nvSpPr>
        <xdr:cNvPr id="261" name="テキスト ボックス 260"/>
        <xdr:cNvSpPr txBox="1"/>
      </xdr:nvSpPr>
      <xdr:spPr>
        <a:xfrm>
          <a:off x="3530111" y="169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80114</xdr:rowOff>
    </xdr:from>
    <xdr:to>
      <xdr:col>4</xdr:col>
      <xdr:colOff>206375</xdr:colOff>
      <xdr:row>99</xdr:row>
      <xdr:rowOff>10264</xdr:rowOff>
    </xdr:to>
    <xdr:sp macro="" textlink="">
      <xdr:nvSpPr>
        <xdr:cNvPr id="262" name="円/楕円 261"/>
        <xdr:cNvSpPr/>
      </xdr:nvSpPr>
      <xdr:spPr>
        <a:xfrm>
          <a:off x="2857500" y="168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1391</xdr:rowOff>
    </xdr:from>
    <xdr:ext cx="534377" cy="259045"/>
    <xdr:sp macro="" textlink="">
      <xdr:nvSpPr>
        <xdr:cNvPr id="263" name="テキスト ボックス 262"/>
        <xdr:cNvSpPr txBox="1"/>
      </xdr:nvSpPr>
      <xdr:spPr>
        <a:xfrm>
          <a:off x="2641111" y="1697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50462</xdr:rowOff>
    </xdr:from>
    <xdr:to>
      <xdr:col>3</xdr:col>
      <xdr:colOff>3175</xdr:colOff>
      <xdr:row>98</xdr:row>
      <xdr:rowOff>152062</xdr:rowOff>
    </xdr:to>
    <xdr:sp macro="" textlink="">
      <xdr:nvSpPr>
        <xdr:cNvPr id="264" name="円/楕円 263"/>
        <xdr:cNvSpPr/>
      </xdr:nvSpPr>
      <xdr:spPr>
        <a:xfrm>
          <a:off x="1968500" y="168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143189</xdr:rowOff>
    </xdr:from>
    <xdr:ext cx="534377" cy="259045"/>
    <xdr:sp macro="" textlink="">
      <xdr:nvSpPr>
        <xdr:cNvPr id="265" name="テキスト ボックス 264"/>
        <xdr:cNvSpPr txBox="1"/>
      </xdr:nvSpPr>
      <xdr:spPr>
        <a:xfrm>
          <a:off x="1752111" y="169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98241</xdr:rowOff>
    </xdr:from>
    <xdr:to>
      <xdr:col>1</xdr:col>
      <xdr:colOff>485775</xdr:colOff>
      <xdr:row>98</xdr:row>
      <xdr:rowOff>28391</xdr:rowOff>
    </xdr:to>
    <xdr:sp macro="" textlink="">
      <xdr:nvSpPr>
        <xdr:cNvPr id="266" name="円/楕円 265"/>
        <xdr:cNvSpPr/>
      </xdr:nvSpPr>
      <xdr:spPr>
        <a:xfrm>
          <a:off x="1079500" y="1672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19518</xdr:rowOff>
    </xdr:from>
    <xdr:ext cx="534377" cy="259045"/>
    <xdr:sp macro="" textlink="">
      <xdr:nvSpPr>
        <xdr:cNvPr id="267" name="テキスト ボックス 266"/>
        <xdr:cNvSpPr txBox="1"/>
      </xdr:nvSpPr>
      <xdr:spPr>
        <a:xfrm>
          <a:off x="863111" y="1682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105791</xdr:rowOff>
    </xdr:from>
    <xdr:to>
      <xdr:col>15</xdr:col>
      <xdr:colOff>180975</xdr:colOff>
      <xdr:row>38</xdr:row>
      <xdr:rowOff>132715</xdr:rowOff>
    </xdr:to>
    <xdr:cxnSp macro="">
      <xdr:nvCxnSpPr>
        <xdr:cNvPr id="296" name="直線コネクタ 295"/>
        <xdr:cNvCxnSpPr/>
      </xdr:nvCxnSpPr>
      <xdr:spPr>
        <a:xfrm>
          <a:off x="9639300" y="6620891"/>
          <a:ext cx="8382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7"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105791</xdr:rowOff>
    </xdr:from>
    <xdr:to>
      <xdr:col>14</xdr:col>
      <xdr:colOff>28575</xdr:colOff>
      <xdr:row>38</xdr:row>
      <xdr:rowOff>124968</xdr:rowOff>
    </xdr:to>
    <xdr:cxnSp macro="">
      <xdr:nvCxnSpPr>
        <xdr:cNvPr id="299" name="直線コネクタ 298"/>
        <xdr:cNvCxnSpPr/>
      </xdr:nvCxnSpPr>
      <xdr:spPr>
        <a:xfrm flipV="1">
          <a:off x="8750300" y="6620891"/>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301" name="テキスト ボックス 300"/>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120396</xdr:rowOff>
    </xdr:from>
    <xdr:to>
      <xdr:col>12</xdr:col>
      <xdr:colOff>511175</xdr:colOff>
      <xdr:row>38</xdr:row>
      <xdr:rowOff>124968</xdr:rowOff>
    </xdr:to>
    <xdr:cxnSp macro="">
      <xdr:nvCxnSpPr>
        <xdr:cNvPr id="302" name="直線コネクタ 301"/>
        <xdr:cNvCxnSpPr/>
      </xdr:nvCxnSpPr>
      <xdr:spPr>
        <a:xfrm>
          <a:off x="7861300" y="6635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69740</xdr:rowOff>
    </xdr:from>
    <xdr:ext cx="469744" cy="259045"/>
    <xdr:sp macro="" textlink="">
      <xdr:nvSpPr>
        <xdr:cNvPr id="304" name="テキスト ボックス 303"/>
        <xdr:cNvSpPr txBox="1"/>
      </xdr:nvSpPr>
      <xdr:spPr>
        <a:xfrm>
          <a:off x="8515427" y="62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31369</xdr:rowOff>
    </xdr:from>
    <xdr:to>
      <xdr:col>11</xdr:col>
      <xdr:colOff>307975</xdr:colOff>
      <xdr:row>38</xdr:row>
      <xdr:rowOff>120396</xdr:rowOff>
    </xdr:to>
    <xdr:cxnSp macro="">
      <xdr:nvCxnSpPr>
        <xdr:cNvPr id="305" name="直線コネクタ 304"/>
        <xdr:cNvCxnSpPr/>
      </xdr:nvCxnSpPr>
      <xdr:spPr>
        <a:xfrm>
          <a:off x="6972300" y="6546469"/>
          <a:ext cx="889000" cy="8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22877</xdr:rowOff>
    </xdr:from>
    <xdr:ext cx="469744" cy="259045"/>
    <xdr:sp macro="" textlink="">
      <xdr:nvSpPr>
        <xdr:cNvPr id="307" name="テキスト ボックス 306"/>
        <xdr:cNvSpPr txBox="1"/>
      </xdr:nvSpPr>
      <xdr:spPr>
        <a:xfrm>
          <a:off x="7626427"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115079</xdr:rowOff>
    </xdr:from>
    <xdr:ext cx="469744" cy="259045"/>
    <xdr:sp macro="" textlink="">
      <xdr:nvSpPr>
        <xdr:cNvPr id="309" name="テキスト ボックス 308"/>
        <xdr:cNvSpPr txBox="1"/>
      </xdr:nvSpPr>
      <xdr:spPr>
        <a:xfrm>
          <a:off x="6737427" y="61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81915</xdr:rowOff>
    </xdr:from>
    <xdr:to>
      <xdr:col>15</xdr:col>
      <xdr:colOff>231775</xdr:colOff>
      <xdr:row>39</xdr:row>
      <xdr:rowOff>12065</xdr:rowOff>
    </xdr:to>
    <xdr:sp macro="" textlink="">
      <xdr:nvSpPr>
        <xdr:cNvPr id="315" name="円/楕円 314"/>
        <xdr:cNvSpPr/>
      </xdr:nvSpPr>
      <xdr:spPr>
        <a:xfrm>
          <a:off x="104267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168292</xdr:rowOff>
    </xdr:from>
    <xdr:ext cx="378565" cy="259045"/>
    <xdr:sp macro="" textlink="">
      <xdr:nvSpPr>
        <xdr:cNvPr id="316" name="労働費該当値テキスト"/>
        <xdr:cNvSpPr txBox="1"/>
      </xdr:nvSpPr>
      <xdr:spPr>
        <a:xfrm>
          <a:off x="10528300"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54991</xdr:rowOff>
    </xdr:from>
    <xdr:to>
      <xdr:col>14</xdr:col>
      <xdr:colOff>79375</xdr:colOff>
      <xdr:row>38</xdr:row>
      <xdr:rowOff>156591</xdr:rowOff>
    </xdr:to>
    <xdr:sp macro="" textlink="">
      <xdr:nvSpPr>
        <xdr:cNvPr id="317" name="円/楕円 316"/>
        <xdr:cNvSpPr/>
      </xdr:nvSpPr>
      <xdr:spPr>
        <a:xfrm>
          <a:off x="9588500" y="65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147718</xdr:rowOff>
    </xdr:from>
    <xdr:ext cx="378565" cy="259045"/>
    <xdr:sp macro="" textlink="">
      <xdr:nvSpPr>
        <xdr:cNvPr id="318" name="テキスト ボックス 317"/>
        <xdr:cNvSpPr txBox="1"/>
      </xdr:nvSpPr>
      <xdr:spPr>
        <a:xfrm>
          <a:off x="9450017" y="666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74168</xdr:rowOff>
    </xdr:from>
    <xdr:to>
      <xdr:col>12</xdr:col>
      <xdr:colOff>561975</xdr:colOff>
      <xdr:row>39</xdr:row>
      <xdr:rowOff>4318</xdr:rowOff>
    </xdr:to>
    <xdr:sp macro="" textlink="">
      <xdr:nvSpPr>
        <xdr:cNvPr id="319" name="円/楕円 318"/>
        <xdr:cNvSpPr/>
      </xdr:nvSpPr>
      <xdr:spPr>
        <a:xfrm>
          <a:off x="8699500" y="65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166895</xdr:rowOff>
    </xdr:from>
    <xdr:ext cx="378565" cy="259045"/>
    <xdr:sp macro="" textlink="">
      <xdr:nvSpPr>
        <xdr:cNvPr id="320" name="テキスト ボックス 319"/>
        <xdr:cNvSpPr txBox="1"/>
      </xdr:nvSpPr>
      <xdr:spPr>
        <a:xfrm>
          <a:off x="8561017" y="668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69596</xdr:rowOff>
    </xdr:from>
    <xdr:to>
      <xdr:col>11</xdr:col>
      <xdr:colOff>358775</xdr:colOff>
      <xdr:row>38</xdr:row>
      <xdr:rowOff>171196</xdr:rowOff>
    </xdr:to>
    <xdr:sp macro="" textlink="">
      <xdr:nvSpPr>
        <xdr:cNvPr id="321" name="円/楕円 320"/>
        <xdr:cNvSpPr/>
      </xdr:nvSpPr>
      <xdr:spPr>
        <a:xfrm>
          <a:off x="7810500" y="65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162323</xdr:rowOff>
    </xdr:from>
    <xdr:ext cx="378565" cy="259045"/>
    <xdr:sp macro="" textlink="">
      <xdr:nvSpPr>
        <xdr:cNvPr id="322" name="テキスト ボックス 321"/>
        <xdr:cNvSpPr txBox="1"/>
      </xdr:nvSpPr>
      <xdr:spPr>
        <a:xfrm>
          <a:off x="7672017" y="6677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152019</xdr:rowOff>
    </xdr:from>
    <xdr:to>
      <xdr:col>10</xdr:col>
      <xdr:colOff>155575</xdr:colOff>
      <xdr:row>38</xdr:row>
      <xdr:rowOff>82169</xdr:rowOff>
    </xdr:to>
    <xdr:sp macro="" textlink="">
      <xdr:nvSpPr>
        <xdr:cNvPr id="323" name="円/楕円 322"/>
        <xdr:cNvSpPr/>
      </xdr:nvSpPr>
      <xdr:spPr>
        <a:xfrm>
          <a:off x="6921500" y="64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73296</xdr:rowOff>
    </xdr:from>
    <xdr:ext cx="469744" cy="259045"/>
    <xdr:sp macro="" textlink="">
      <xdr:nvSpPr>
        <xdr:cNvPr id="324" name="テキスト ボックス 323"/>
        <xdr:cNvSpPr txBox="1"/>
      </xdr:nvSpPr>
      <xdr:spPr>
        <a:xfrm>
          <a:off x="6737427" y="658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38064</xdr:rowOff>
    </xdr:from>
    <xdr:to>
      <xdr:col>15</xdr:col>
      <xdr:colOff>180975</xdr:colOff>
      <xdr:row>58</xdr:row>
      <xdr:rowOff>57404</xdr:rowOff>
    </xdr:to>
    <xdr:cxnSp macro="">
      <xdr:nvCxnSpPr>
        <xdr:cNvPr id="351" name="直線コネクタ 350"/>
        <xdr:cNvCxnSpPr/>
      </xdr:nvCxnSpPr>
      <xdr:spPr>
        <a:xfrm>
          <a:off x="9639300" y="9982164"/>
          <a:ext cx="8382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11239</xdr:rowOff>
    </xdr:from>
    <xdr:ext cx="469744" cy="259045"/>
    <xdr:sp macro="" textlink="">
      <xdr:nvSpPr>
        <xdr:cNvPr id="352" name="農林水産業費平均値テキスト"/>
        <xdr:cNvSpPr txBox="1"/>
      </xdr:nvSpPr>
      <xdr:spPr>
        <a:xfrm>
          <a:off x="10528300" y="9612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164526</xdr:rowOff>
    </xdr:from>
    <xdr:to>
      <xdr:col>14</xdr:col>
      <xdr:colOff>28575</xdr:colOff>
      <xdr:row>58</xdr:row>
      <xdr:rowOff>38064</xdr:rowOff>
    </xdr:to>
    <xdr:cxnSp macro="">
      <xdr:nvCxnSpPr>
        <xdr:cNvPr id="354" name="直線コネクタ 353"/>
        <xdr:cNvCxnSpPr/>
      </xdr:nvCxnSpPr>
      <xdr:spPr>
        <a:xfrm>
          <a:off x="8750300" y="9937176"/>
          <a:ext cx="889000" cy="4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139270</xdr:rowOff>
    </xdr:from>
    <xdr:ext cx="469744" cy="259045"/>
    <xdr:sp macro="" textlink="">
      <xdr:nvSpPr>
        <xdr:cNvPr id="356" name="テキスト ボックス 355"/>
        <xdr:cNvSpPr txBox="1"/>
      </xdr:nvSpPr>
      <xdr:spPr>
        <a:xfrm>
          <a:off x="9404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164526</xdr:rowOff>
    </xdr:from>
    <xdr:to>
      <xdr:col>12</xdr:col>
      <xdr:colOff>511175</xdr:colOff>
      <xdr:row>58</xdr:row>
      <xdr:rowOff>23754</xdr:rowOff>
    </xdr:to>
    <xdr:cxnSp macro="">
      <xdr:nvCxnSpPr>
        <xdr:cNvPr id="357" name="直線コネクタ 356"/>
        <xdr:cNvCxnSpPr/>
      </xdr:nvCxnSpPr>
      <xdr:spPr>
        <a:xfrm flipV="1">
          <a:off x="7861300" y="9937176"/>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159524</xdr:rowOff>
    </xdr:from>
    <xdr:ext cx="469744" cy="259045"/>
    <xdr:sp macro="" textlink="">
      <xdr:nvSpPr>
        <xdr:cNvPr id="359" name="テキスト ボックス 358"/>
        <xdr:cNvSpPr txBox="1"/>
      </xdr:nvSpPr>
      <xdr:spPr>
        <a:xfrm>
          <a:off x="8515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23754</xdr:rowOff>
    </xdr:from>
    <xdr:to>
      <xdr:col>11</xdr:col>
      <xdr:colOff>307975</xdr:colOff>
      <xdr:row>58</xdr:row>
      <xdr:rowOff>32761</xdr:rowOff>
    </xdr:to>
    <xdr:cxnSp macro="">
      <xdr:nvCxnSpPr>
        <xdr:cNvPr id="360" name="直線コネクタ 359"/>
        <xdr:cNvCxnSpPr/>
      </xdr:nvCxnSpPr>
      <xdr:spPr>
        <a:xfrm flipV="1">
          <a:off x="6972300" y="9967854"/>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150243</xdr:rowOff>
    </xdr:from>
    <xdr:ext cx="469744" cy="259045"/>
    <xdr:sp macro="" textlink="">
      <xdr:nvSpPr>
        <xdr:cNvPr id="362" name="テキスト ボックス 361"/>
        <xdr:cNvSpPr txBox="1"/>
      </xdr:nvSpPr>
      <xdr:spPr>
        <a:xfrm>
          <a:off x="7626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1516</xdr:rowOff>
    </xdr:from>
    <xdr:ext cx="469744" cy="259045"/>
    <xdr:sp macro="" textlink="">
      <xdr:nvSpPr>
        <xdr:cNvPr id="364" name="テキスト ボックス 363"/>
        <xdr:cNvSpPr txBox="1"/>
      </xdr:nvSpPr>
      <xdr:spPr>
        <a:xfrm>
          <a:off x="6737427"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6604</xdr:rowOff>
    </xdr:from>
    <xdr:to>
      <xdr:col>15</xdr:col>
      <xdr:colOff>231775</xdr:colOff>
      <xdr:row>58</xdr:row>
      <xdr:rowOff>108204</xdr:rowOff>
    </xdr:to>
    <xdr:sp macro="" textlink="">
      <xdr:nvSpPr>
        <xdr:cNvPr id="370" name="円/楕円 369"/>
        <xdr:cNvSpPr/>
      </xdr:nvSpPr>
      <xdr:spPr>
        <a:xfrm>
          <a:off x="104267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92981</xdr:rowOff>
    </xdr:from>
    <xdr:ext cx="469744" cy="259045"/>
    <xdr:sp macro="" textlink="">
      <xdr:nvSpPr>
        <xdr:cNvPr id="371" name="農林水産業費該当値テキスト"/>
        <xdr:cNvSpPr txBox="1"/>
      </xdr:nvSpPr>
      <xdr:spPr>
        <a:xfrm>
          <a:off x="10528300" y="986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158714</xdr:rowOff>
    </xdr:from>
    <xdr:to>
      <xdr:col>14</xdr:col>
      <xdr:colOff>79375</xdr:colOff>
      <xdr:row>58</xdr:row>
      <xdr:rowOff>88864</xdr:rowOff>
    </xdr:to>
    <xdr:sp macro="" textlink="">
      <xdr:nvSpPr>
        <xdr:cNvPr id="372" name="円/楕円 371"/>
        <xdr:cNvSpPr/>
      </xdr:nvSpPr>
      <xdr:spPr>
        <a:xfrm>
          <a:off x="9588500" y="99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79991</xdr:rowOff>
    </xdr:from>
    <xdr:ext cx="469744" cy="259045"/>
    <xdr:sp macro="" textlink="">
      <xdr:nvSpPr>
        <xdr:cNvPr id="373" name="テキスト ボックス 372"/>
        <xdr:cNvSpPr txBox="1"/>
      </xdr:nvSpPr>
      <xdr:spPr>
        <a:xfrm>
          <a:off x="9404427" y="1002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113726</xdr:rowOff>
    </xdr:from>
    <xdr:to>
      <xdr:col>12</xdr:col>
      <xdr:colOff>561975</xdr:colOff>
      <xdr:row>58</xdr:row>
      <xdr:rowOff>43876</xdr:rowOff>
    </xdr:to>
    <xdr:sp macro="" textlink="">
      <xdr:nvSpPr>
        <xdr:cNvPr id="374" name="円/楕円 373"/>
        <xdr:cNvSpPr/>
      </xdr:nvSpPr>
      <xdr:spPr>
        <a:xfrm>
          <a:off x="8699500" y="98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35003</xdr:rowOff>
    </xdr:from>
    <xdr:ext cx="469744" cy="259045"/>
    <xdr:sp macro="" textlink="">
      <xdr:nvSpPr>
        <xdr:cNvPr id="375" name="テキスト ボックス 374"/>
        <xdr:cNvSpPr txBox="1"/>
      </xdr:nvSpPr>
      <xdr:spPr>
        <a:xfrm>
          <a:off x="8515427" y="997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144404</xdr:rowOff>
    </xdr:from>
    <xdr:to>
      <xdr:col>11</xdr:col>
      <xdr:colOff>358775</xdr:colOff>
      <xdr:row>58</xdr:row>
      <xdr:rowOff>74554</xdr:rowOff>
    </xdr:to>
    <xdr:sp macro="" textlink="">
      <xdr:nvSpPr>
        <xdr:cNvPr id="376" name="円/楕円 375"/>
        <xdr:cNvSpPr/>
      </xdr:nvSpPr>
      <xdr:spPr>
        <a:xfrm>
          <a:off x="7810500" y="99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65681</xdr:rowOff>
    </xdr:from>
    <xdr:ext cx="469744" cy="259045"/>
    <xdr:sp macro="" textlink="">
      <xdr:nvSpPr>
        <xdr:cNvPr id="377" name="テキスト ボックス 376"/>
        <xdr:cNvSpPr txBox="1"/>
      </xdr:nvSpPr>
      <xdr:spPr>
        <a:xfrm>
          <a:off x="7626427" y="1000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153411</xdr:rowOff>
    </xdr:from>
    <xdr:to>
      <xdr:col>10</xdr:col>
      <xdr:colOff>155575</xdr:colOff>
      <xdr:row>58</xdr:row>
      <xdr:rowOff>83561</xdr:rowOff>
    </xdr:to>
    <xdr:sp macro="" textlink="">
      <xdr:nvSpPr>
        <xdr:cNvPr id="378" name="円/楕円 377"/>
        <xdr:cNvSpPr/>
      </xdr:nvSpPr>
      <xdr:spPr>
        <a:xfrm>
          <a:off x="6921500" y="992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74688</xdr:rowOff>
    </xdr:from>
    <xdr:ext cx="469744" cy="259045"/>
    <xdr:sp macro="" textlink="">
      <xdr:nvSpPr>
        <xdr:cNvPr id="379" name="テキスト ボックス 378"/>
        <xdr:cNvSpPr txBox="1"/>
      </xdr:nvSpPr>
      <xdr:spPr>
        <a:xfrm>
          <a:off x="6737427" y="1001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50112</xdr:rowOff>
    </xdr:from>
    <xdr:to>
      <xdr:col>15</xdr:col>
      <xdr:colOff>180975</xdr:colOff>
      <xdr:row>78</xdr:row>
      <xdr:rowOff>81842</xdr:rowOff>
    </xdr:to>
    <xdr:cxnSp macro="">
      <xdr:nvCxnSpPr>
        <xdr:cNvPr id="406" name="直線コネクタ 405"/>
        <xdr:cNvCxnSpPr/>
      </xdr:nvCxnSpPr>
      <xdr:spPr>
        <a:xfrm flipV="1">
          <a:off x="9639300" y="13423212"/>
          <a:ext cx="8382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7"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71303</xdr:rowOff>
    </xdr:from>
    <xdr:to>
      <xdr:col>14</xdr:col>
      <xdr:colOff>28575</xdr:colOff>
      <xdr:row>78</xdr:row>
      <xdr:rowOff>81842</xdr:rowOff>
    </xdr:to>
    <xdr:cxnSp macro="">
      <xdr:nvCxnSpPr>
        <xdr:cNvPr id="409" name="直線コネクタ 408"/>
        <xdr:cNvCxnSpPr/>
      </xdr:nvCxnSpPr>
      <xdr:spPr>
        <a:xfrm>
          <a:off x="8750300" y="13444403"/>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11" name="テキスト ボックス 410"/>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62799</xdr:rowOff>
    </xdr:from>
    <xdr:to>
      <xdr:col>12</xdr:col>
      <xdr:colOff>511175</xdr:colOff>
      <xdr:row>78</xdr:row>
      <xdr:rowOff>71303</xdr:rowOff>
    </xdr:to>
    <xdr:cxnSp macro="">
      <xdr:nvCxnSpPr>
        <xdr:cNvPr id="412" name="直線コネクタ 411"/>
        <xdr:cNvCxnSpPr/>
      </xdr:nvCxnSpPr>
      <xdr:spPr>
        <a:xfrm>
          <a:off x="7861300" y="13435899"/>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4" name="テキスト ボックス 413"/>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62799</xdr:rowOff>
    </xdr:from>
    <xdr:to>
      <xdr:col>11</xdr:col>
      <xdr:colOff>307975</xdr:colOff>
      <xdr:row>78</xdr:row>
      <xdr:rowOff>65108</xdr:rowOff>
    </xdr:to>
    <xdr:cxnSp macro="">
      <xdr:nvCxnSpPr>
        <xdr:cNvPr id="415" name="直線コネクタ 414"/>
        <xdr:cNvCxnSpPr/>
      </xdr:nvCxnSpPr>
      <xdr:spPr>
        <a:xfrm flipV="1">
          <a:off x="6972300" y="13435899"/>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7" name="テキスト ボックス 416"/>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170762</xdr:rowOff>
    </xdr:from>
    <xdr:to>
      <xdr:col>15</xdr:col>
      <xdr:colOff>231775</xdr:colOff>
      <xdr:row>78</xdr:row>
      <xdr:rowOff>100912</xdr:rowOff>
    </xdr:to>
    <xdr:sp macro="" textlink="">
      <xdr:nvSpPr>
        <xdr:cNvPr id="425" name="円/楕円 424"/>
        <xdr:cNvSpPr/>
      </xdr:nvSpPr>
      <xdr:spPr>
        <a:xfrm>
          <a:off x="10426700" y="133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85689</xdr:rowOff>
    </xdr:from>
    <xdr:ext cx="469744" cy="259045"/>
    <xdr:sp macro="" textlink="">
      <xdr:nvSpPr>
        <xdr:cNvPr id="426" name="商工費該当値テキスト"/>
        <xdr:cNvSpPr txBox="1"/>
      </xdr:nvSpPr>
      <xdr:spPr>
        <a:xfrm>
          <a:off x="10528300" y="1328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31042</xdr:rowOff>
    </xdr:from>
    <xdr:to>
      <xdr:col>14</xdr:col>
      <xdr:colOff>79375</xdr:colOff>
      <xdr:row>78</xdr:row>
      <xdr:rowOff>132642</xdr:rowOff>
    </xdr:to>
    <xdr:sp macro="" textlink="">
      <xdr:nvSpPr>
        <xdr:cNvPr id="427" name="円/楕円 426"/>
        <xdr:cNvSpPr/>
      </xdr:nvSpPr>
      <xdr:spPr>
        <a:xfrm>
          <a:off x="9588500" y="134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123769</xdr:rowOff>
    </xdr:from>
    <xdr:ext cx="469744" cy="259045"/>
    <xdr:sp macro="" textlink="">
      <xdr:nvSpPr>
        <xdr:cNvPr id="428" name="テキスト ボックス 427"/>
        <xdr:cNvSpPr txBox="1"/>
      </xdr:nvSpPr>
      <xdr:spPr>
        <a:xfrm>
          <a:off x="9404427" y="1349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20503</xdr:rowOff>
    </xdr:from>
    <xdr:to>
      <xdr:col>12</xdr:col>
      <xdr:colOff>561975</xdr:colOff>
      <xdr:row>78</xdr:row>
      <xdr:rowOff>122103</xdr:rowOff>
    </xdr:to>
    <xdr:sp macro="" textlink="">
      <xdr:nvSpPr>
        <xdr:cNvPr id="429" name="円/楕円 428"/>
        <xdr:cNvSpPr/>
      </xdr:nvSpPr>
      <xdr:spPr>
        <a:xfrm>
          <a:off x="8699500" y="133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113230</xdr:rowOff>
    </xdr:from>
    <xdr:ext cx="469744" cy="259045"/>
    <xdr:sp macro="" textlink="">
      <xdr:nvSpPr>
        <xdr:cNvPr id="430" name="テキスト ボックス 429"/>
        <xdr:cNvSpPr txBox="1"/>
      </xdr:nvSpPr>
      <xdr:spPr>
        <a:xfrm>
          <a:off x="8515427" y="134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11999</xdr:rowOff>
    </xdr:from>
    <xdr:to>
      <xdr:col>11</xdr:col>
      <xdr:colOff>358775</xdr:colOff>
      <xdr:row>78</xdr:row>
      <xdr:rowOff>113599</xdr:rowOff>
    </xdr:to>
    <xdr:sp macro="" textlink="">
      <xdr:nvSpPr>
        <xdr:cNvPr id="431" name="円/楕円 430"/>
        <xdr:cNvSpPr/>
      </xdr:nvSpPr>
      <xdr:spPr>
        <a:xfrm>
          <a:off x="7810500" y="133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104726</xdr:rowOff>
    </xdr:from>
    <xdr:ext cx="469744" cy="259045"/>
    <xdr:sp macro="" textlink="">
      <xdr:nvSpPr>
        <xdr:cNvPr id="432" name="テキスト ボックス 431"/>
        <xdr:cNvSpPr txBox="1"/>
      </xdr:nvSpPr>
      <xdr:spPr>
        <a:xfrm>
          <a:off x="7626427" y="1347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14308</xdr:rowOff>
    </xdr:from>
    <xdr:to>
      <xdr:col>10</xdr:col>
      <xdr:colOff>155575</xdr:colOff>
      <xdr:row>78</xdr:row>
      <xdr:rowOff>115908</xdr:rowOff>
    </xdr:to>
    <xdr:sp macro="" textlink="">
      <xdr:nvSpPr>
        <xdr:cNvPr id="433" name="円/楕円 432"/>
        <xdr:cNvSpPr/>
      </xdr:nvSpPr>
      <xdr:spPr>
        <a:xfrm>
          <a:off x="6921500" y="133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107035</xdr:rowOff>
    </xdr:from>
    <xdr:ext cx="469744" cy="259045"/>
    <xdr:sp macro="" textlink="">
      <xdr:nvSpPr>
        <xdr:cNvPr id="434" name="テキスト ボックス 433"/>
        <xdr:cNvSpPr txBox="1"/>
      </xdr:nvSpPr>
      <xdr:spPr>
        <a:xfrm>
          <a:off x="6737427" y="1348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91179</xdr:rowOff>
    </xdr:from>
    <xdr:to>
      <xdr:col>15</xdr:col>
      <xdr:colOff>180975</xdr:colOff>
      <xdr:row>96</xdr:row>
      <xdr:rowOff>165551</xdr:rowOff>
    </xdr:to>
    <xdr:cxnSp macro="">
      <xdr:nvCxnSpPr>
        <xdr:cNvPr id="464" name="直線コネクタ 463"/>
        <xdr:cNvCxnSpPr/>
      </xdr:nvCxnSpPr>
      <xdr:spPr>
        <a:xfrm flipV="1">
          <a:off x="9639300" y="16550379"/>
          <a:ext cx="838200" cy="7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95293</xdr:rowOff>
    </xdr:from>
    <xdr:ext cx="534377" cy="259045"/>
    <xdr:sp macro="" textlink="">
      <xdr:nvSpPr>
        <xdr:cNvPr id="465" name="土木費平均値テキスト"/>
        <xdr:cNvSpPr txBox="1"/>
      </xdr:nvSpPr>
      <xdr:spPr>
        <a:xfrm>
          <a:off x="10528300" y="1655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94190</xdr:rowOff>
    </xdr:from>
    <xdr:to>
      <xdr:col>14</xdr:col>
      <xdr:colOff>28575</xdr:colOff>
      <xdr:row>96</xdr:row>
      <xdr:rowOff>165551</xdr:rowOff>
    </xdr:to>
    <xdr:cxnSp macro="">
      <xdr:nvCxnSpPr>
        <xdr:cNvPr id="467" name="直線コネクタ 466"/>
        <xdr:cNvCxnSpPr/>
      </xdr:nvCxnSpPr>
      <xdr:spPr>
        <a:xfrm>
          <a:off x="8750300" y="15696140"/>
          <a:ext cx="889000" cy="9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44759</xdr:rowOff>
    </xdr:from>
    <xdr:ext cx="534377" cy="259045"/>
    <xdr:sp macro="" textlink="">
      <xdr:nvSpPr>
        <xdr:cNvPr id="469" name="テキスト ボックス 468"/>
        <xdr:cNvSpPr txBox="1"/>
      </xdr:nvSpPr>
      <xdr:spPr>
        <a:xfrm>
          <a:off x="9372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94190</xdr:rowOff>
    </xdr:from>
    <xdr:to>
      <xdr:col>12</xdr:col>
      <xdr:colOff>511175</xdr:colOff>
      <xdr:row>96</xdr:row>
      <xdr:rowOff>118954</xdr:rowOff>
    </xdr:to>
    <xdr:cxnSp macro="">
      <xdr:nvCxnSpPr>
        <xdr:cNvPr id="470" name="直線コネクタ 469"/>
        <xdr:cNvCxnSpPr/>
      </xdr:nvCxnSpPr>
      <xdr:spPr>
        <a:xfrm flipV="1">
          <a:off x="7861300" y="15696140"/>
          <a:ext cx="889000" cy="88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136631</xdr:rowOff>
    </xdr:from>
    <xdr:ext cx="534377" cy="259045"/>
    <xdr:sp macro="" textlink="">
      <xdr:nvSpPr>
        <xdr:cNvPr id="472" name="テキスト ボックス 471"/>
        <xdr:cNvSpPr txBox="1"/>
      </xdr:nvSpPr>
      <xdr:spPr>
        <a:xfrm>
          <a:off x="8483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118954</xdr:rowOff>
    </xdr:from>
    <xdr:to>
      <xdr:col>11</xdr:col>
      <xdr:colOff>307975</xdr:colOff>
      <xdr:row>96</xdr:row>
      <xdr:rowOff>136328</xdr:rowOff>
    </xdr:to>
    <xdr:cxnSp macro="">
      <xdr:nvCxnSpPr>
        <xdr:cNvPr id="473" name="直線コネクタ 472"/>
        <xdr:cNvCxnSpPr/>
      </xdr:nvCxnSpPr>
      <xdr:spPr>
        <a:xfrm flipV="1">
          <a:off x="6972300" y="1657815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5357</xdr:rowOff>
    </xdr:from>
    <xdr:ext cx="534377" cy="259045"/>
    <xdr:sp macro="" textlink="">
      <xdr:nvSpPr>
        <xdr:cNvPr id="475" name="テキスト ボックス 474"/>
        <xdr:cNvSpPr txBox="1"/>
      </xdr:nvSpPr>
      <xdr:spPr>
        <a:xfrm>
          <a:off x="7594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16139</xdr:rowOff>
    </xdr:from>
    <xdr:ext cx="534377" cy="259045"/>
    <xdr:sp macro="" textlink="">
      <xdr:nvSpPr>
        <xdr:cNvPr id="477" name="テキスト ボックス 476"/>
        <xdr:cNvSpPr txBox="1"/>
      </xdr:nvSpPr>
      <xdr:spPr>
        <a:xfrm>
          <a:off x="6705111" y="166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40379</xdr:rowOff>
    </xdr:from>
    <xdr:to>
      <xdr:col>15</xdr:col>
      <xdr:colOff>231775</xdr:colOff>
      <xdr:row>96</xdr:row>
      <xdr:rowOff>141979</xdr:rowOff>
    </xdr:to>
    <xdr:sp macro="" textlink="">
      <xdr:nvSpPr>
        <xdr:cNvPr id="483" name="円/楕円 482"/>
        <xdr:cNvSpPr/>
      </xdr:nvSpPr>
      <xdr:spPr>
        <a:xfrm>
          <a:off x="10426700" y="164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63256</xdr:rowOff>
    </xdr:from>
    <xdr:ext cx="534377" cy="259045"/>
    <xdr:sp macro="" textlink="">
      <xdr:nvSpPr>
        <xdr:cNvPr id="484" name="土木費該当値テキスト"/>
        <xdr:cNvSpPr txBox="1"/>
      </xdr:nvSpPr>
      <xdr:spPr>
        <a:xfrm>
          <a:off x="10528300" y="1635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44,547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114751</xdr:rowOff>
    </xdr:from>
    <xdr:to>
      <xdr:col>14</xdr:col>
      <xdr:colOff>79375</xdr:colOff>
      <xdr:row>97</xdr:row>
      <xdr:rowOff>44901</xdr:rowOff>
    </xdr:to>
    <xdr:sp macro="" textlink="">
      <xdr:nvSpPr>
        <xdr:cNvPr id="485" name="円/楕円 484"/>
        <xdr:cNvSpPr/>
      </xdr:nvSpPr>
      <xdr:spPr>
        <a:xfrm>
          <a:off x="9588500" y="165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36028</xdr:rowOff>
    </xdr:from>
    <xdr:ext cx="534377" cy="259045"/>
    <xdr:sp macro="" textlink="">
      <xdr:nvSpPr>
        <xdr:cNvPr id="486" name="テキスト ボックス 485"/>
        <xdr:cNvSpPr txBox="1"/>
      </xdr:nvSpPr>
      <xdr:spPr>
        <a:xfrm>
          <a:off x="9372111" y="1666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40,643</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43390</xdr:rowOff>
    </xdr:from>
    <xdr:to>
      <xdr:col>12</xdr:col>
      <xdr:colOff>561975</xdr:colOff>
      <xdr:row>91</xdr:row>
      <xdr:rowOff>144990</xdr:rowOff>
    </xdr:to>
    <xdr:sp macro="" textlink="">
      <xdr:nvSpPr>
        <xdr:cNvPr id="487" name="円/楕円 486"/>
        <xdr:cNvSpPr/>
      </xdr:nvSpPr>
      <xdr:spPr>
        <a:xfrm>
          <a:off x="8699500" y="156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89</xdr:row>
      <xdr:rowOff>161517</xdr:rowOff>
    </xdr:from>
    <xdr:ext cx="534377" cy="259045"/>
    <xdr:sp macro="" textlink="">
      <xdr:nvSpPr>
        <xdr:cNvPr id="488" name="テキスト ボックス 487"/>
        <xdr:cNvSpPr txBox="1"/>
      </xdr:nvSpPr>
      <xdr:spPr>
        <a:xfrm>
          <a:off x="8483111" y="1542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68154</xdr:rowOff>
    </xdr:from>
    <xdr:to>
      <xdr:col>11</xdr:col>
      <xdr:colOff>358775</xdr:colOff>
      <xdr:row>96</xdr:row>
      <xdr:rowOff>169754</xdr:rowOff>
    </xdr:to>
    <xdr:sp macro="" textlink="">
      <xdr:nvSpPr>
        <xdr:cNvPr id="489" name="円/楕円 488"/>
        <xdr:cNvSpPr/>
      </xdr:nvSpPr>
      <xdr:spPr>
        <a:xfrm>
          <a:off x="7810500" y="165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14831</xdr:rowOff>
    </xdr:from>
    <xdr:ext cx="534377" cy="259045"/>
    <xdr:sp macro="" textlink="">
      <xdr:nvSpPr>
        <xdr:cNvPr id="490" name="テキスト ボックス 489"/>
        <xdr:cNvSpPr txBox="1"/>
      </xdr:nvSpPr>
      <xdr:spPr>
        <a:xfrm>
          <a:off x="7594111" y="1630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85528</xdr:rowOff>
    </xdr:from>
    <xdr:to>
      <xdr:col>10</xdr:col>
      <xdr:colOff>155575</xdr:colOff>
      <xdr:row>97</xdr:row>
      <xdr:rowOff>15678</xdr:rowOff>
    </xdr:to>
    <xdr:sp macro="" textlink="">
      <xdr:nvSpPr>
        <xdr:cNvPr id="491" name="円/楕円 490"/>
        <xdr:cNvSpPr/>
      </xdr:nvSpPr>
      <xdr:spPr>
        <a:xfrm>
          <a:off x="6921500" y="165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32205</xdr:rowOff>
    </xdr:from>
    <xdr:ext cx="534377" cy="259045"/>
    <xdr:sp macro="" textlink="">
      <xdr:nvSpPr>
        <xdr:cNvPr id="492" name="テキスト ボックス 491"/>
        <xdr:cNvSpPr txBox="1"/>
      </xdr:nvSpPr>
      <xdr:spPr>
        <a:xfrm>
          <a:off x="6705111" y="163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20501</xdr:rowOff>
    </xdr:from>
    <xdr:to>
      <xdr:col>23</xdr:col>
      <xdr:colOff>517525</xdr:colOff>
      <xdr:row>38</xdr:row>
      <xdr:rowOff>63086</xdr:rowOff>
    </xdr:to>
    <xdr:cxnSp macro="">
      <xdr:nvCxnSpPr>
        <xdr:cNvPr id="524" name="直線コネクタ 523"/>
        <xdr:cNvCxnSpPr/>
      </xdr:nvCxnSpPr>
      <xdr:spPr>
        <a:xfrm>
          <a:off x="15481300" y="6535601"/>
          <a:ext cx="8382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57109</xdr:rowOff>
    </xdr:from>
    <xdr:ext cx="534377" cy="259045"/>
    <xdr:sp macro="" textlink="">
      <xdr:nvSpPr>
        <xdr:cNvPr id="525" name="消防費平均値テキスト"/>
        <xdr:cNvSpPr txBox="1"/>
      </xdr:nvSpPr>
      <xdr:spPr>
        <a:xfrm>
          <a:off x="16370300" y="605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64981</xdr:rowOff>
    </xdr:from>
    <xdr:to>
      <xdr:col>22</xdr:col>
      <xdr:colOff>365125</xdr:colOff>
      <xdr:row>38</xdr:row>
      <xdr:rowOff>20501</xdr:rowOff>
    </xdr:to>
    <xdr:cxnSp macro="">
      <xdr:nvCxnSpPr>
        <xdr:cNvPr id="527" name="直線コネクタ 526"/>
        <xdr:cNvCxnSpPr/>
      </xdr:nvCxnSpPr>
      <xdr:spPr>
        <a:xfrm>
          <a:off x="14592300" y="6408631"/>
          <a:ext cx="889000" cy="12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111</xdr:rowOff>
    </xdr:from>
    <xdr:ext cx="534377" cy="259045"/>
    <xdr:sp macro="" textlink="">
      <xdr:nvSpPr>
        <xdr:cNvPr id="529" name="テキスト ボックス 528"/>
        <xdr:cNvSpPr txBox="1"/>
      </xdr:nvSpPr>
      <xdr:spPr>
        <a:xfrm>
          <a:off x="15214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64981</xdr:rowOff>
    </xdr:from>
    <xdr:to>
      <xdr:col>21</xdr:col>
      <xdr:colOff>161925</xdr:colOff>
      <xdr:row>38</xdr:row>
      <xdr:rowOff>45386</xdr:rowOff>
    </xdr:to>
    <xdr:cxnSp macro="">
      <xdr:nvCxnSpPr>
        <xdr:cNvPr id="530" name="直線コネクタ 529"/>
        <xdr:cNvCxnSpPr/>
      </xdr:nvCxnSpPr>
      <xdr:spPr>
        <a:xfrm flipV="1">
          <a:off x="13703300" y="6408631"/>
          <a:ext cx="8890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28850</xdr:rowOff>
    </xdr:from>
    <xdr:ext cx="534377" cy="259045"/>
    <xdr:sp macro="" textlink="">
      <xdr:nvSpPr>
        <xdr:cNvPr id="532" name="テキスト ボックス 531"/>
        <xdr:cNvSpPr txBox="1"/>
      </xdr:nvSpPr>
      <xdr:spPr>
        <a:xfrm>
          <a:off x="14325111" y="6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129119</xdr:rowOff>
    </xdr:from>
    <xdr:to>
      <xdr:col>19</xdr:col>
      <xdr:colOff>644525</xdr:colOff>
      <xdr:row>38</xdr:row>
      <xdr:rowOff>45386</xdr:rowOff>
    </xdr:to>
    <xdr:cxnSp macro="">
      <xdr:nvCxnSpPr>
        <xdr:cNvPr id="533" name="直線コネクタ 532"/>
        <xdr:cNvCxnSpPr/>
      </xdr:nvCxnSpPr>
      <xdr:spPr>
        <a:xfrm>
          <a:off x="12814300" y="6472769"/>
          <a:ext cx="889000" cy="8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54126</xdr:rowOff>
    </xdr:from>
    <xdr:ext cx="534377" cy="259045"/>
    <xdr:sp macro="" textlink="">
      <xdr:nvSpPr>
        <xdr:cNvPr id="535" name="テキスト ボックス 534"/>
        <xdr:cNvSpPr txBox="1"/>
      </xdr:nvSpPr>
      <xdr:spPr>
        <a:xfrm>
          <a:off x="13436111" y="6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68038</xdr:rowOff>
    </xdr:from>
    <xdr:ext cx="534377" cy="259045"/>
    <xdr:sp macro="" textlink="">
      <xdr:nvSpPr>
        <xdr:cNvPr id="537" name="テキスト ボックス 536"/>
        <xdr:cNvSpPr txBox="1"/>
      </xdr:nvSpPr>
      <xdr:spPr>
        <a:xfrm>
          <a:off x="12547111" y="6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12286</xdr:rowOff>
    </xdr:from>
    <xdr:to>
      <xdr:col>23</xdr:col>
      <xdr:colOff>568325</xdr:colOff>
      <xdr:row>38</xdr:row>
      <xdr:rowOff>113886</xdr:rowOff>
    </xdr:to>
    <xdr:sp macro="" textlink="">
      <xdr:nvSpPr>
        <xdr:cNvPr id="543" name="円/楕円 542"/>
        <xdr:cNvSpPr/>
      </xdr:nvSpPr>
      <xdr:spPr>
        <a:xfrm>
          <a:off x="16268700" y="65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98663</xdr:rowOff>
    </xdr:from>
    <xdr:ext cx="469744" cy="259045"/>
    <xdr:sp macro="" textlink="">
      <xdr:nvSpPr>
        <xdr:cNvPr id="544" name="消防費該当値テキスト"/>
        <xdr:cNvSpPr txBox="1"/>
      </xdr:nvSpPr>
      <xdr:spPr>
        <a:xfrm>
          <a:off x="16370300" y="64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141151</xdr:rowOff>
    </xdr:from>
    <xdr:to>
      <xdr:col>22</xdr:col>
      <xdr:colOff>415925</xdr:colOff>
      <xdr:row>38</xdr:row>
      <xdr:rowOff>71301</xdr:rowOff>
    </xdr:to>
    <xdr:sp macro="" textlink="">
      <xdr:nvSpPr>
        <xdr:cNvPr id="545" name="円/楕円 544"/>
        <xdr:cNvSpPr/>
      </xdr:nvSpPr>
      <xdr:spPr>
        <a:xfrm>
          <a:off x="15430500" y="648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62428</xdr:rowOff>
    </xdr:from>
    <xdr:ext cx="469744" cy="259045"/>
    <xdr:sp macro="" textlink="">
      <xdr:nvSpPr>
        <xdr:cNvPr id="546" name="テキスト ボックス 545"/>
        <xdr:cNvSpPr txBox="1"/>
      </xdr:nvSpPr>
      <xdr:spPr>
        <a:xfrm>
          <a:off x="15246427" y="657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14181</xdr:rowOff>
    </xdr:from>
    <xdr:to>
      <xdr:col>21</xdr:col>
      <xdr:colOff>212725</xdr:colOff>
      <xdr:row>37</xdr:row>
      <xdr:rowOff>115781</xdr:rowOff>
    </xdr:to>
    <xdr:sp macro="" textlink="">
      <xdr:nvSpPr>
        <xdr:cNvPr id="547" name="円/楕円 546"/>
        <xdr:cNvSpPr/>
      </xdr:nvSpPr>
      <xdr:spPr>
        <a:xfrm>
          <a:off x="14541500" y="63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106908</xdr:rowOff>
    </xdr:from>
    <xdr:ext cx="534377" cy="259045"/>
    <xdr:sp macro="" textlink="">
      <xdr:nvSpPr>
        <xdr:cNvPr id="548" name="テキスト ボックス 547"/>
        <xdr:cNvSpPr txBox="1"/>
      </xdr:nvSpPr>
      <xdr:spPr>
        <a:xfrm>
          <a:off x="14325111" y="645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166036</xdr:rowOff>
    </xdr:from>
    <xdr:to>
      <xdr:col>20</xdr:col>
      <xdr:colOff>9525</xdr:colOff>
      <xdr:row>38</xdr:row>
      <xdr:rowOff>96186</xdr:rowOff>
    </xdr:to>
    <xdr:sp macro="" textlink="">
      <xdr:nvSpPr>
        <xdr:cNvPr id="549" name="円/楕円 548"/>
        <xdr:cNvSpPr/>
      </xdr:nvSpPr>
      <xdr:spPr>
        <a:xfrm>
          <a:off x="13652500" y="650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87313</xdr:rowOff>
    </xdr:from>
    <xdr:ext cx="469744" cy="259045"/>
    <xdr:sp macro="" textlink="">
      <xdr:nvSpPr>
        <xdr:cNvPr id="550" name="テキスト ボックス 549"/>
        <xdr:cNvSpPr txBox="1"/>
      </xdr:nvSpPr>
      <xdr:spPr>
        <a:xfrm>
          <a:off x="13468427" y="660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78319</xdr:rowOff>
    </xdr:from>
    <xdr:to>
      <xdr:col>18</xdr:col>
      <xdr:colOff>492125</xdr:colOff>
      <xdr:row>38</xdr:row>
      <xdr:rowOff>8469</xdr:rowOff>
    </xdr:to>
    <xdr:sp macro="" textlink="">
      <xdr:nvSpPr>
        <xdr:cNvPr id="551" name="円/楕円 550"/>
        <xdr:cNvSpPr/>
      </xdr:nvSpPr>
      <xdr:spPr>
        <a:xfrm>
          <a:off x="12763500" y="642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171046</xdr:rowOff>
    </xdr:from>
    <xdr:ext cx="469744" cy="259045"/>
    <xdr:sp macro="" textlink="">
      <xdr:nvSpPr>
        <xdr:cNvPr id="552" name="テキスト ボックス 551"/>
        <xdr:cNvSpPr txBox="1"/>
      </xdr:nvSpPr>
      <xdr:spPr>
        <a:xfrm>
          <a:off x="12579427" y="651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48620</xdr:rowOff>
    </xdr:from>
    <xdr:to>
      <xdr:col>23</xdr:col>
      <xdr:colOff>517525</xdr:colOff>
      <xdr:row>56</xdr:row>
      <xdr:rowOff>110472</xdr:rowOff>
    </xdr:to>
    <xdr:cxnSp macro="">
      <xdr:nvCxnSpPr>
        <xdr:cNvPr id="584" name="直線コネクタ 583"/>
        <xdr:cNvCxnSpPr/>
      </xdr:nvCxnSpPr>
      <xdr:spPr>
        <a:xfrm flipV="1">
          <a:off x="15481300" y="9649820"/>
          <a:ext cx="838200" cy="6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167392</xdr:rowOff>
    </xdr:from>
    <xdr:ext cx="534377" cy="259045"/>
    <xdr:sp macro="" textlink="">
      <xdr:nvSpPr>
        <xdr:cNvPr id="585" name="教育費平均値テキスト"/>
        <xdr:cNvSpPr txBox="1"/>
      </xdr:nvSpPr>
      <xdr:spPr>
        <a:xfrm>
          <a:off x="16370300" y="9425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83138</xdr:rowOff>
    </xdr:from>
    <xdr:to>
      <xdr:col>22</xdr:col>
      <xdr:colOff>365125</xdr:colOff>
      <xdr:row>56</xdr:row>
      <xdr:rowOff>110472</xdr:rowOff>
    </xdr:to>
    <xdr:cxnSp macro="">
      <xdr:nvCxnSpPr>
        <xdr:cNvPr id="587" name="直線コネクタ 586"/>
        <xdr:cNvCxnSpPr/>
      </xdr:nvCxnSpPr>
      <xdr:spPr>
        <a:xfrm>
          <a:off x="14592300" y="9684338"/>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106606</xdr:rowOff>
    </xdr:from>
    <xdr:ext cx="534377" cy="259045"/>
    <xdr:sp macro="" textlink="">
      <xdr:nvSpPr>
        <xdr:cNvPr id="589" name="テキスト ボックス 588"/>
        <xdr:cNvSpPr txBox="1"/>
      </xdr:nvSpPr>
      <xdr:spPr>
        <a:xfrm>
          <a:off x="15214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71348</xdr:rowOff>
    </xdr:from>
    <xdr:to>
      <xdr:col>21</xdr:col>
      <xdr:colOff>161925</xdr:colOff>
      <xdr:row>56</xdr:row>
      <xdr:rowOff>83138</xdr:rowOff>
    </xdr:to>
    <xdr:cxnSp macro="">
      <xdr:nvCxnSpPr>
        <xdr:cNvPr id="590" name="直線コネクタ 589"/>
        <xdr:cNvCxnSpPr/>
      </xdr:nvCxnSpPr>
      <xdr:spPr>
        <a:xfrm>
          <a:off x="13703300" y="9672548"/>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161183</xdr:rowOff>
    </xdr:from>
    <xdr:ext cx="534377" cy="259045"/>
    <xdr:sp macro="" textlink="">
      <xdr:nvSpPr>
        <xdr:cNvPr id="592" name="テキスト ボックス 591"/>
        <xdr:cNvSpPr txBox="1"/>
      </xdr:nvSpPr>
      <xdr:spPr>
        <a:xfrm>
          <a:off x="14325111" y="97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78305</xdr:rowOff>
    </xdr:from>
    <xdr:to>
      <xdr:col>19</xdr:col>
      <xdr:colOff>644525</xdr:colOff>
      <xdr:row>56</xdr:row>
      <xdr:rowOff>71348</xdr:rowOff>
    </xdr:to>
    <xdr:cxnSp macro="">
      <xdr:nvCxnSpPr>
        <xdr:cNvPr id="593" name="直線コネクタ 592"/>
        <xdr:cNvCxnSpPr/>
      </xdr:nvCxnSpPr>
      <xdr:spPr>
        <a:xfrm>
          <a:off x="12814300" y="9508055"/>
          <a:ext cx="889000" cy="16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14520</xdr:rowOff>
    </xdr:from>
    <xdr:ext cx="534377" cy="259045"/>
    <xdr:sp macro="" textlink="">
      <xdr:nvSpPr>
        <xdr:cNvPr id="595" name="テキスト ボックス 594"/>
        <xdr:cNvSpPr txBox="1"/>
      </xdr:nvSpPr>
      <xdr:spPr>
        <a:xfrm>
          <a:off x="13436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5605</xdr:rowOff>
    </xdr:from>
    <xdr:ext cx="534377" cy="259045"/>
    <xdr:sp macro="" textlink="">
      <xdr:nvSpPr>
        <xdr:cNvPr id="597" name="テキスト ボックス 596"/>
        <xdr:cNvSpPr txBox="1"/>
      </xdr:nvSpPr>
      <xdr:spPr>
        <a:xfrm>
          <a:off x="12547111" y="97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169270</xdr:rowOff>
    </xdr:from>
    <xdr:to>
      <xdr:col>23</xdr:col>
      <xdr:colOff>568325</xdr:colOff>
      <xdr:row>56</xdr:row>
      <xdr:rowOff>99420</xdr:rowOff>
    </xdr:to>
    <xdr:sp macro="" textlink="">
      <xdr:nvSpPr>
        <xdr:cNvPr id="603" name="円/楕円 602"/>
        <xdr:cNvSpPr/>
      </xdr:nvSpPr>
      <xdr:spPr>
        <a:xfrm>
          <a:off x="16268700" y="959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147697</xdr:rowOff>
    </xdr:from>
    <xdr:ext cx="534377" cy="259045"/>
    <xdr:sp macro="" textlink="">
      <xdr:nvSpPr>
        <xdr:cNvPr id="604" name="教育費該当値テキスト"/>
        <xdr:cNvSpPr txBox="1"/>
      </xdr:nvSpPr>
      <xdr:spPr>
        <a:xfrm>
          <a:off x="16370300" y="957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37,289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59672</xdr:rowOff>
    </xdr:from>
    <xdr:to>
      <xdr:col>22</xdr:col>
      <xdr:colOff>415925</xdr:colOff>
      <xdr:row>56</xdr:row>
      <xdr:rowOff>161272</xdr:rowOff>
    </xdr:to>
    <xdr:sp macro="" textlink="">
      <xdr:nvSpPr>
        <xdr:cNvPr id="605" name="円/楕円 604"/>
        <xdr:cNvSpPr/>
      </xdr:nvSpPr>
      <xdr:spPr>
        <a:xfrm>
          <a:off x="15430500" y="96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152399</xdr:rowOff>
    </xdr:from>
    <xdr:ext cx="534377" cy="259045"/>
    <xdr:sp macro="" textlink="">
      <xdr:nvSpPr>
        <xdr:cNvPr id="606" name="テキスト ボックス 605"/>
        <xdr:cNvSpPr txBox="1"/>
      </xdr:nvSpPr>
      <xdr:spPr>
        <a:xfrm>
          <a:off x="15214111" y="975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32338</xdr:rowOff>
    </xdr:from>
    <xdr:to>
      <xdr:col>21</xdr:col>
      <xdr:colOff>212725</xdr:colOff>
      <xdr:row>56</xdr:row>
      <xdr:rowOff>133938</xdr:rowOff>
    </xdr:to>
    <xdr:sp macro="" textlink="">
      <xdr:nvSpPr>
        <xdr:cNvPr id="607" name="円/楕円 606"/>
        <xdr:cNvSpPr/>
      </xdr:nvSpPr>
      <xdr:spPr>
        <a:xfrm>
          <a:off x="14541500" y="96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150465</xdr:rowOff>
    </xdr:from>
    <xdr:ext cx="534377" cy="259045"/>
    <xdr:sp macro="" textlink="">
      <xdr:nvSpPr>
        <xdr:cNvPr id="608" name="テキスト ボックス 607"/>
        <xdr:cNvSpPr txBox="1"/>
      </xdr:nvSpPr>
      <xdr:spPr>
        <a:xfrm>
          <a:off x="14325111" y="940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20548</xdr:rowOff>
    </xdr:from>
    <xdr:to>
      <xdr:col>20</xdr:col>
      <xdr:colOff>9525</xdr:colOff>
      <xdr:row>56</xdr:row>
      <xdr:rowOff>122148</xdr:rowOff>
    </xdr:to>
    <xdr:sp macro="" textlink="">
      <xdr:nvSpPr>
        <xdr:cNvPr id="609" name="円/楕円 608"/>
        <xdr:cNvSpPr/>
      </xdr:nvSpPr>
      <xdr:spPr>
        <a:xfrm>
          <a:off x="13652500" y="96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138675</xdr:rowOff>
    </xdr:from>
    <xdr:ext cx="534377" cy="259045"/>
    <xdr:sp macro="" textlink="">
      <xdr:nvSpPr>
        <xdr:cNvPr id="610" name="テキスト ボックス 609"/>
        <xdr:cNvSpPr txBox="1"/>
      </xdr:nvSpPr>
      <xdr:spPr>
        <a:xfrm>
          <a:off x="13436111" y="93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27505</xdr:rowOff>
    </xdr:from>
    <xdr:to>
      <xdr:col>18</xdr:col>
      <xdr:colOff>492125</xdr:colOff>
      <xdr:row>55</xdr:row>
      <xdr:rowOff>129105</xdr:rowOff>
    </xdr:to>
    <xdr:sp macro="" textlink="">
      <xdr:nvSpPr>
        <xdr:cNvPr id="611" name="円/楕円 610"/>
        <xdr:cNvSpPr/>
      </xdr:nvSpPr>
      <xdr:spPr>
        <a:xfrm>
          <a:off x="12763500" y="945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145632</xdr:rowOff>
    </xdr:from>
    <xdr:ext cx="534377" cy="259045"/>
    <xdr:sp macro="" textlink="">
      <xdr:nvSpPr>
        <xdr:cNvPr id="612" name="テキスト ボックス 611"/>
        <xdr:cNvSpPr txBox="1"/>
      </xdr:nvSpPr>
      <xdr:spPr>
        <a:xfrm>
          <a:off x="12547111" y="92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130556</xdr:rowOff>
    </xdr:from>
    <xdr:to>
      <xdr:col>23</xdr:col>
      <xdr:colOff>517525</xdr:colOff>
      <xdr:row>78</xdr:row>
      <xdr:rowOff>139700</xdr:rowOff>
    </xdr:to>
    <xdr:cxnSp macro="">
      <xdr:nvCxnSpPr>
        <xdr:cNvPr id="639" name="直線コネクタ 638"/>
        <xdr:cNvCxnSpPr/>
      </xdr:nvCxnSpPr>
      <xdr:spPr>
        <a:xfrm flipV="1">
          <a:off x="15481300" y="13503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143781</xdr:rowOff>
    </xdr:from>
    <xdr:ext cx="378565" cy="259045"/>
    <xdr:sp macro="" textlink="">
      <xdr:nvSpPr>
        <xdr:cNvPr id="640" name="災害復旧費平均値テキスト"/>
        <xdr:cNvSpPr txBox="1"/>
      </xdr:nvSpPr>
      <xdr:spPr>
        <a:xfrm>
          <a:off x="16370300" y="13173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58895</xdr:rowOff>
    </xdr:from>
    <xdr:ext cx="378565" cy="259045"/>
    <xdr:sp macro="" textlink="">
      <xdr:nvSpPr>
        <xdr:cNvPr id="644" name="テキスト ボックス 643"/>
        <xdr:cNvSpPr txBox="1"/>
      </xdr:nvSpPr>
      <xdr:spPr>
        <a:xfrm>
          <a:off x="15292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87122</xdr:rowOff>
    </xdr:from>
    <xdr:to>
      <xdr:col>21</xdr:col>
      <xdr:colOff>161925</xdr:colOff>
      <xdr:row>78</xdr:row>
      <xdr:rowOff>139700</xdr:rowOff>
    </xdr:to>
    <xdr:cxnSp macro="">
      <xdr:nvCxnSpPr>
        <xdr:cNvPr id="645" name="直線コネクタ 644"/>
        <xdr:cNvCxnSpPr/>
      </xdr:nvCxnSpPr>
      <xdr:spPr>
        <a:xfrm>
          <a:off x="13703300" y="134602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7" name="テキスト ボックス 646"/>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87122</xdr:rowOff>
    </xdr:from>
    <xdr:to>
      <xdr:col>19</xdr:col>
      <xdr:colOff>644525</xdr:colOff>
      <xdr:row>78</xdr:row>
      <xdr:rowOff>139700</xdr:rowOff>
    </xdr:to>
    <xdr:cxnSp macro="">
      <xdr:nvCxnSpPr>
        <xdr:cNvPr id="648" name="直線コネクタ 647"/>
        <xdr:cNvCxnSpPr/>
      </xdr:nvCxnSpPr>
      <xdr:spPr>
        <a:xfrm flipV="1">
          <a:off x="12814300" y="134602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79756</xdr:rowOff>
    </xdr:from>
    <xdr:to>
      <xdr:col>23</xdr:col>
      <xdr:colOff>568325</xdr:colOff>
      <xdr:row>79</xdr:row>
      <xdr:rowOff>9906</xdr:rowOff>
    </xdr:to>
    <xdr:sp macro="" textlink="">
      <xdr:nvSpPr>
        <xdr:cNvPr id="658" name="円/楕円 657"/>
        <xdr:cNvSpPr/>
      </xdr:nvSpPr>
      <xdr:spPr>
        <a:xfrm>
          <a:off x="16268700" y="134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166133</xdr:rowOff>
    </xdr:from>
    <xdr:ext cx="313932" cy="259045"/>
    <xdr:sp macro="" textlink="">
      <xdr:nvSpPr>
        <xdr:cNvPr id="659" name="災害復旧費該当値テキスト"/>
        <xdr:cNvSpPr txBox="1"/>
      </xdr:nvSpPr>
      <xdr:spPr>
        <a:xfrm>
          <a:off x="16370300" y="13367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0" name="円/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1" name="テキスト ボックス 66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2" name="円/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3" name="テキスト ボックス 66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36322</xdr:rowOff>
    </xdr:from>
    <xdr:to>
      <xdr:col>20</xdr:col>
      <xdr:colOff>9525</xdr:colOff>
      <xdr:row>78</xdr:row>
      <xdr:rowOff>137922</xdr:rowOff>
    </xdr:to>
    <xdr:sp macro="" textlink="">
      <xdr:nvSpPr>
        <xdr:cNvPr id="664" name="円/楕円 663"/>
        <xdr:cNvSpPr/>
      </xdr:nvSpPr>
      <xdr:spPr>
        <a:xfrm>
          <a:off x="13652500" y="134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129049</xdr:rowOff>
    </xdr:from>
    <xdr:ext cx="378565" cy="259045"/>
    <xdr:sp macro="" textlink="">
      <xdr:nvSpPr>
        <xdr:cNvPr id="665" name="テキスト ボックス 664"/>
        <xdr:cNvSpPr txBox="1"/>
      </xdr:nvSpPr>
      <xdr:spPr>
        <a:xfrm>
          <a:off x="13514017" y="13502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6" name="円/楕円 66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7" name="テキスト ボックス 666"/>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142633</xdr:rowOff>
    </xdr:from>
    <xdr:to>
      <xdr:col>23</xdr:col>
      <xdr:colOff>517525</xdr:colOff>
      <xdr:row>95</xdr:row>
      <xdr:rowOff>41517</xdr:rowOff>
    </xdr:to>
    <xdr:cxnSp macro="">
      <xdr:nvCxnSpPr>
        <xdr:cNvPr id="696" name="直線コネクタ 695"/>
        <xdr:cNvCxnSpPr/>
      </xdr:nvCxnSpPr>
      <xdr:spPr>
        <a:xfrm>
          <a:off x="15481300" y="16258933"/>
          <a:ext cx="838200" cy="7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18959</xdr:rowOff>
    </xdr:from>
    <xdr:ext cx="534377" cy="259045"/>
    <xdr:sp macro="" textlink="">
      <xdr:nvSpPr>
        <xdr:cNvPr id="697" name="公債費平均値テキスト"/>
        <xdr:cNvSpPr txBox="1"/>
      </xdr:nvSpPr>
      <xdr:spPr>
        <a:xfrm>
          <a:off x="16370300" y="1630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142633</xdr:rowOff>
    </xdr:from>
    <xdr:to>
      <xdr:col>22</xdr:col>
      <xdr:colOff>365125</xdr:colOff>
      <xdr:row>95</xdr:row>
      <xdr:rowOff>25019</xdr:rowOff>
    </xdr:to>
    <xdr:cxnSp macro="">
      <xdr:nvCxnSpPr>
        <xdr:cNvPr id="699" name="直線コネクタ 698"/>
        <xdr:cNvCxnSpPr/>
      </xdr:nvCxnSpPr>
      <xdr:spPr>
        <a:xfrm flipV="1">
          <a:off x="14592300" y="16258933"/>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98511</xdr:rowOff>
    </xdr:from>
    <xdr:ext cx="534377" cy="259045"/>
    <xdr:sp macro="" textlink="">
      <xdr:nvSpPr>
        <xdr:cNvPr id="701" name="テキスト ボックス 700"/>
        <xdr:cNvSpPr txBox="1"/>
      </xdr:nvSpPr>
      <xdr:spPr>
        <a:xfrm>
          <a:off x="15214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159798</xdr:rowOff>
    </xdr:from>
    <xdr:to>
      <xdr:col>21</xdr:col>
      <xdr:colOff>161925</xdr:colOff>
      <xdr:row>95</xdr:row>
      <xdr:rowOff>25019</xdr:rowOff>
    </xdr:to>
    <xdr:cxnSp macro="">
      <xdr:nvCxnSpPr>
        <xdr:cNvPr id="702" name="直線コネクタ 701"/>
        <xdr:cNvCxnSpPr/>
      </xdr:nvCxnSpPr>
      <xdr:spPr>
        <a:xfrm>
          <a:off x="13703300" y="16276098"/>
          <a:ext cx="889000" cy="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100035</xdr:rowOff>
    </xdr:from>
    <xdr:ext cx="534377" cy="259045"/>
    <xdr:sp macro="" textlink="">
      <xdr:nvSpPr>
        <xdr:cNvPr id="704" name="テキスト ボックス 703"/>
        <xdr:cNvSpPr txBox="1"/>
      </xdr:nvSpPr>
      <xdr:spPr>
        <a:xfrm>
          <a:off x="14325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51860</xdr:rowOff>
    </xdr:from>
    <xdr:to>
      <xdr:col>19</xdr:col>
      <xdr:colOff>644525</xdr:colOff>
      <xdr:row>94</xdr:row>
      <xdr:rowOff>159798</xdr:rowOff>
    </xdr:to>
    <xdr:cxnSp macro="">
      <xdr:nvCxnSpPr>
        <xdr:cNvPr id="705" name="直線コネクタ 704"/>
        <xdr:cNvCxnSpPr/>
      </xdr:nvCxnSpPr>
      <xdr:spPr>
        <a:xfrm>
          <a:off x="12814300" y="16168160"/>
          <a:ext cx="889000" cy="10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104608</xdr:rowOff>
    </xdr:from>
    <xdr:ext cx="534377" cy="259045"/>
    <xdr:sp macro="" textlink="">
      <xdr:nvSpPr>
        <xdr:cNvPr id="707" name="テキスト ボックス 706"/>
        <xdr:cNvSpPr txBox="1"/>
      </xdr:nvSpPr>
      <xdr:spPr>
        <a:xfrm>
          <a:off x="13436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104855</xdr:rowOff>
    </xdr:from>
    <xdr:ext cx="534377" cy="259045"/>
    <xdr:sp macro="" textlink="">
      <xdr:nvSpPr>
        <xdr:cNvPr id="709" name="テキスト ボックス 708"/>
        <xdr:cNvSpPr txBox="1"/>
      </xdr:nvSpPr>
      <xdr:spPr>
        <a:xfrm>
          <a:off x="12547111" y="163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162167</xdr:rowOff>
    </xdr:from>
    <xdr:to>
      <xdr:col>23</xdr:col>
      <xdr:colOff>568325</xdr:colOff>
      <xdr:row>95</xdr:row>
      <xdr:rowOff>92317</xdr:rowOff>
    </xdr:to>
    <xdr:sp macro="" textlink="">
      <xdr:nvSpPr>
        <xdr:cNvPr id="715" name="円/楕円 714"/>
        <xdr:cNvSpPr/>
      </xdr:nvSpPr>
      <xdr:spPr>
        <a:xfrm>
          <a:off x="16268700" y="162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13594</xdr:rowOff>
    </xdr:from>
    <xdr:ext cx="534377" cy="259045"/>
    <xdr:sp macro="" textlink="">
      <xdr:nvSpPr>
        <xdr:cNvPr id="716" name="公債費該当値テキスト"/>
        <xdr:cNvSpPr txBox="1"/>
      </xdr:nvSpPr>
      <xdr:spPr>
        <a:xfrm>
          <a:off x="16370300" y="1612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36,154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91833</xdr:rowOff>
    </xdr:from>
    <xdr:to>
      <xdr:col>22</xdr:col>
      <xdr:colOff>415925</xdr:colOff>
      <xdr:row>95</xdr:row>
      <xdr:rowOff>21983</xdr:rowOff>
    </xdr:to>
    <xdr:sp macro="" textlink="">
      <xdr:nvSpPr>
        <xdr:cNvPr id="717" name="円/楕円 716"/>
        <xdr:cNvSpPr/>
      </xdr:nvSpPr>
      <xdr:spPr>
        <a:xfrm>
          <a:off x="15430500" y="162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38510</xdr:rowOff>
    </xdr:from>
    <xdr:ext cx="534377" cy="259045"/>
    <xdr:sp macro="" textlink="">
      <xdr:nvSpPr>
        <xdr:cNvPr id="718" name="テキスト ボックス 717"/>
        <xdr:cNvSpPr txBox="1"/>
      </xdr:nvSpPr>
      <xdr:spPr>
        <a:xfrm>
          <a:off x="15214111" y="1598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145669</xdr:rowOff>
    </xdr:from>
    <xdr:to>
      <xdr:col>21</xdr:col>
      <xdr:colOff>212725</xdr:colOff>
      <xdr:row>95</xdr:row>
      <xdr:rowOff>75819</xdr:rowOff>
    </xdr:to>
    <xdr:sp macro="" textlink="">
      <xdr:nvSpPr>
        <xdr:cNvPr id="719" name="円/楕円 718"/>
        <xdr:cNvSpPr/>
      </xdr:nvSpPr>
      <xdr:spPr>
        <a:xfrm>
          <a:off x="14541500" y="1626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92346</xdr:rowOff>
    </xdr:from>
    <xdr:ext cx="534377" cy="259045"/>
    <xdr:sp macro="" textlink="">
      <xdr:nvSpPr>
        <xdr:cNvPr id="720" name="テキスト ボックス 719"/>
        <xdr:cNvSpPr txBox="1"/>
      </xdr:nvSpPr>
      <xdr:spPr>
        <a:xfrm>
          <a:off x="14325111" y="160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108998</xdr:rowOff>
    </xdr:from>
    <xdr:to>
      <xdr:col>20</xdr:col>
      <xdr:colOff>9525</xdr:colOff>
      <xdr:row>95</xdr:row>
      <xdr:rowOff>39148</xdr:rowOff>
    </xdr:to>
    <xdr:sp macro="" textlink="">
      <xdr:nvSpPr>
        <xdr:cNvPr id="721" name="円/楕円 720"/>
        <xdr:cNvSpPr/>
      </xdr:nvSpPr>
      <xdr:spPr>
        <a:xfrm>
          <a:off x="13652500" y="162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55675</xdr:rowOff>
    </xdr:from>
    <xdr:ext cx="534377" cy="259045"/>
    <xdr:sp macro="" textlink="">
      <xdr:nvSpPr>
        <xdr:cNvPr id="722" name="テキスト ボックス 721"/>
        <xdr:cNvSpPr txBox="1"/>
      </xdr:nvSpPr>
      <xdr:spPr>
        <a:xfrm>
          <a:off x="13436111" y="1600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1060</xdr:rowOff>
    </xdr:from>
    <xdr:to>
      <xdr:col>18</xdr:col>
      <xdr:colOff>492125</xdr:colOff>
      <xdr:row>94</xdr:row>
      <xdr:rowOff>102660</xdr:rowOff>
    </xdr:to>
    <xdr:sp macro="" textlink="">
      <xdr:nvSpPr>
        <xdr:cNvPr id="723" name="円/楕円 722"/>
        <xdr:cNvSpPr/>
      </xdr:nvSpPr>
      <xdr:spPr>
        <a:xfrm>
          <a:off x="12763500" y="161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119187</xdr:rowOff>
    </xdr:from>
    <xdr:ext cx="534377" cy="259045"/>
    <xdr:sp macro="" textlink="">
      <xdr:nvSpPr>
        <xdr:cNvPr id="724" name="テキスト ボックス 723"/>
        <xdr:cNvSpPr txBox="1"/>
      </xdr:nvSpPr>
      <xdr:spPr>
        <a:xfrm>
          <a:off x="12547111" y="1589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4"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8" name="テキスト ボックス 757"/>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61" name="テキスト ボックス 760"/>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34544</xdr:rowOff>
    </xdr:from>
    <xdr:to>
      <xdr:col>28</xdr:col>
      <xdr:colOff>314325</xdr:colOff>
      <xdr:row>39</xdr:row>
      <xdr:rowOff>44450</xdr:rowOff>
    </xdr:to>
    <xdr:cxnSp macro="">
      <xdr:nvCxnSpPr>
        <xdr:cNvPr id="762" name="直線コネクタ 761"/>
        <xdr:cNvCxnSpPr/>
      </xdr:nvCxnSpPr>
      <xdr:spPr>
        <a:xfrm>
          <a:off x="18656300" y="5692394"/>
          <a:ext cx="889000" cy="103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4" name="テキスト ボックス 763"/>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103141</xdr:rowOff>
    </xdr:from>
    <xdr:ext cx="378565" cy="259045"/>
    <xdr:sp macro="" textlink="">
      <xdr:nvSpPr>
        <xdr:cNvPr id="766" name="テキスト ボックス 765"/>
        <xdr:cNvSpPr txBox="1"/>
      </xdr:nvSpPr>
      <xdr:spPr>
        <a:xfrm>
          <a:off x="18467017" y="64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155194</xdr:rowOff>
    </xdr:from>
    <xdr:to>
      <xdr:col>27</xdr:col>
      <xdr:colOff>161925</xdr:colOff>
      <xdr:row>33</xdr:row>
      <xdr:rowOff>85344</xdr:rowOff>
    </xdr:to>
    <xdr:sp macro="" textlink="">
      <xdr:nvSpPr>
        <xdr:cNvPr id="780" name="円/楕円 779"/>
        <xdr:cNvSpPr/>
      </xdr:nvSpPr>
      <xdr:spPr>
        <a:xfrm>
          <a:off x="18605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101871</xdr:rowOff>
    </xdr:from>
    <xdr:ext cx="469744" cy="259045"/>
    <xdr:sp macro="" textlink="">
      <xdr:nvSpPr>
        <xdr:cNvPr id="781" name="テキスト ボックス 780"/>
        <xdr:cNvSpPr txBox="1"/>
      </xdr:nvSpPr>
      <xdr:spPr>
        <a:xfrm>
          <a:off x="18421427"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目的別歳出決算額の住民一人あたりのコストでは、民生費が最も大きく</a:t>
          </a:r>
          <a:r>
            <a:rPr kumimoji="1" lang="en-US" altLang="ja-JP" sz="1200">
              <a:latin typeface="ＭＳ Ｐゴシック"/>
            </a:rPr>
            <a:t>143,602</a:t>
          </a:r>
          <a:r>
            <a:rPr kumimoji="1" lang="ja-JP" altLang="en-US" sz="1200">
              <a:latin typeface="ＭＳ Ｐゴシック"/>
            </a:rPr>
            <a:t>円となっており、平成</a:t>
          </a:r>
          <a:r>
            <a:rPr kumimoji="1" lang="en-US" altLang="ja-JP" sz="1200">
              <a:latin typeface="ＭＳ Ｐゴシック"/>
            </a:rPr>
            <a:t>27</a:t>
          </a:r>
          <a:r>
            <a:rPr kumimoji="1" lang="ja-JP" altLang="en-US" sz="1200">
              <a:latin typeface="ＭＳ Ｐゴシック"/>
            </a:rPr>
            <a:t>年度においても、私立保育所及び私立認定こども園事業費、障害児通所支援事業などの障害福祉事業費、国民健康保険事業や介護保険事業などの特別会計繰出金などが増加したことにより、類似団体平均を上回っている。</a:t>
          </a:r>
          <a:endParaRPr kumimoji="1" lang="en-US" altLang="ja-JP" sz="1200">
            <a:latin typeface="ＭＳ Ｐゴシック"/>
          </a:endParaRPr>
        </a:p>
        <a:p>
          <a:r>
            <a:rPr kumimoji="1" lang="ja-JP" altLang="en-US" sz="1200">
              <a:latin typeface="ＭＳ Ｐゴシック"/>
            </a:rPr>
            <a:t>今後も、高齢化の進展に伴う福祉関係経費の伸び率や本市が進める子どもを核としたまちづくりなどを勘案すると、引き続き増加傾向で推移していくことが予想される。</a:t>
          </a:r>
          <a:endParaRPr kumimoji="1" lang="en-US" altLang="ja-JP" sz="1200">
            <a:latin typeface="ＭＳ Ｐゴシック"/>
          </a:endParaRPr>
        </a:p>
        <a:p>
          <a:r>
            <a:rPr kumimoji="1" lang="ja-JP" altLang="en-US" sz="1200">
              <a:latin typeface="ＭＳ Ｐゴシック"/>
            </a:rPr>
            <a:t>一方、従前から事務事業の総点検など経常的な経費の節減に取り組んできたことにより、総務費などは類似団体平均を下回る良好な状況で推移している。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年度の実質収支額は約</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億円の黒字であり、財政調整基金及び減債基金からの繰入金を除くなどした実質単年度収支については約</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億円の黒字となり、平成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年度以来、</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年ぶりの黒字となった。</a:t>
          </a:r>
        </a:p>
        <a:p>
          <a:r>
            <a:rPr kumimoji="1" lang="ja-JP" altLang="en-US" sz="1200">
              <a:latin typeface="ＭＳ ゴシック" pitchFamily="49" charset="-128"/>
              <a:ea typeface="ＭＳ ゴシック" pitchFamily="49" charset="-128"/>
            </a:rPr>
            <a:t>また、平成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年度の財政調整基金残高については、前年度決算剰余金などの積立額が取り崩し額を上回ったため、平成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年度と比べ約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億円増の約</a:t>
          </a:r>
          <a:r>
            <a:rPr kumimoji="1" lang="en-US" altLang="ja-JP" sz="1200">
              <a:latin typeface="ＭＳ ゴシック" pitchFamily="49" charset="-128"/>
              <a:ea typeface="ＭＳ ゴシック" pitchFamily="49" charset="-128"/>
            </a:rPr>
            <a:t>54</a:t>
          </a:r>
          <a:r>
            <a:rPr kumimoji="1" lang="ja-JP" altLang="en-US" sz="1200">
              <a:latin typeface="ＭＳ ゴシック" pitchFamily="49" charset="-128"/>
              <a:ea typeface="ＭＳ ゴシック" pitchFamily="49" charset="-128"/>
            </a:rPr>
            <a:t>億円となった。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今後も事務事業の見直しや公共施設の適正配置などの取り組みを通じて、財政調整基金、減債基金及び特別会計等財政健全化基金の合計が</a:t>
          </a:r>
          <a:r>
            <a:rPr kumimoji="1" lang="en-US" altLang="ja-JP" sz="1200">
              <a:latin typeface="ＭＳ ゴシック" pitchFamily="49" charset="-128"/>
              <a:ea typeface="ＭＳ ゴシック" pitchFamily="49" charset="-128"/>
            </a:rPr>
            <a:t>70</a:t>
          </a:r>
          <a:r>
            <a:rPr kumimoji="1" lang="ja-JP" altLang="en-US" sz="1200">
              <a:latin typeface="ＭＳ ゴシック" pitchFamily="49" charset="-128"/>
              <a:ea typeface="ＭＳ ゴシック" pitchFamily="49" charset="-128"/>
            </a:rPr>
            <a:t>億円を下回らないように財政基盤の強化に努める。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赤字となった会計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なく、実質収支の合計は黒字であるため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latin typeface="ＭＳ ゴシック" pitchFamily="49" charset="-128"/>
              <a:ea typeface="ＭＳ ゴシック" pitchFamily="49" charset="-128"/>
            </a:rPr>
            <a:t>全会計を対象とした実質収支の赤字額の、標準財政規模に対する比率である連結実質赤字比率については、値なしとなった。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102952355</v>
      </c>
      <c r="BO4" s="409"/>
      <c r="BP4" s="409"/>
      <c r="BQ4" s="409"/>
      <c r="BR4" s="409"/>
      <c r="BS4" s="409"/>
      <c r="BT4" s="409"/>
      <c r="BU4" s="410"/>
      <c r="BV4" s="408">
        <v>99846511</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3.5</v>
      </c>
      <c r="CU4" s="586"/>
      <c r="CV4" s="586"/>
      <c r="CW4" s="586"/>
      <c r="CX4" s="586"/>
      <c r="CY4" s="586"/>
      <c r="CZ4" s="586"/>
      <c r="DA4" s="587"/>
      <c r="DB4" s="585">
        <v>1.8</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99572905</v>
      </c>
      <c r="BO5" s="414"/>
      <c r="BP5" s="414"/>
      <c r="BQ5" s="414"/>
      <c r="BR5" s="414"/>
      <c r="BS5" s="414"/>
      <c r="BT5" s="414"/>
      <c r="BU5" s="415"/>
      <c r="BV5" s="413">
        <v>98222919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91.1</v>
      </c>
      <c r="CU5" s="384"/>
      <c r="CV5" s="384"/>
      <c r="CW5" s="384"/>
      <c r="CX5" s="384"/>
      <c r="CY5" s="384"/>
      <c r="CZ5" s="384"/>
      <c r="DA5" s="385"/>
      <c r="DB5" s="383">
        <v>93.9</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3379450</v>
      </c>
      <c r="BO6" s="414"/>
      <c r="BP6" s="414"/>
      <c r="BQ6" s="414"/>
      <c r="BR6" s="414"/>
      <c r="BS6" s="414"/>
      <c r="BT6" s="414"/>
      <c r="BU6" s="415"/>
      <c r="BV6" s="413">
        <v>1623592</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99.2</v>
      </c>
      <c r="CU6" s="560"/>
      <c r="CV6" s="560"/>
      <c r="CW6" s="560"/>
      <c r="CX6" s="560"/>
      <c r="CY6" s="560"/>
      <c r="CZ6" s="560"/>
      <c r="DA6" s="561"/>
      <c r="DB6" s="559">
        <v>102.8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1400757</v>
      </c>
      <c r="BO7" s="414"/>
      <c r="BP7" s="414"/>
      <c r="BQ7" s="414"/>
      <c r="BR7" s="414"/>
      <c r="BS7" s="414"/>
      <c r="BT7" s="414"/>
      <c r="BU7" s="415"/>
      <c r="BV7" s="413">
        <v>621145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55825615</v>
      </c>
      <c r="CU7" s="414"/>
      <c r="CV7" s="414"/>
      <c r="CW7" s="414"/>
      <c r="CX7" s="414"/>
      <c r="CY7" s="414"/>
      <c r="CZ7" s="414"/>
      <c r="DA7" s="415"/>
      <c r="DB7" s="413">
        <v>55298260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1978693</v>
      </c>
      <c r="BO8" s="414"/>
      <c r="BP8" s="414"/>
      <c r="BQ8" s="414"/>
      <c r="BR8" s="414"/>
      <c r="BS8" s="414"/>
      <c r="BT8" s="414"/>
      <c r="BU8" s="415"/>
      <c r="BV8" s="413">
        <v>1002447</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0.77</v>
      </c>
      <c r="CU8" s="523"/>
      <c r="CV8" s="523"/>
      <c r="CW8" s="523"/>
      <c r="CX8" s="523"/>
      <c r="CY8" s="523"/>
      <c r="CZ8" s="523"/>
      <c r="DA8" s="524"/>
      <c r="DB8" s="522">
        <v>0.76</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293409</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976246</v>
      </c>
      <c r="BO9" s="414"/>
      <c r="BP9" s="414"/>
      <c r="BQ9" s="414"/>
      <c r="BR9" s="414"/>
      <c r="BS9" s="414"/>
      <c r="BT9" s="414"/>
      <c r="BU9" s="415"/>
      <c r="BV9" s="413">
        <v>-461527</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15.4</v>
      </c>
      <c r="CU9" s="384"/>
      <c r="CV9" s="384"/>
      <c r="CW9" s="384"/>
      <c r="CX9" s="384"/>
      <c r="CY9" s="384"/>
      <c r="CZ9" s="384"/>
      <c r="DA9" s="385"/>
      <c r="DB9" s="383">
        <v>16.899999999999999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290959</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318855</v>
      </c>
      <c r="BO10" s="414"/>
      <c r="BP10" s="414"/>
      <c r="BQ10" s="414"/>
      <c r="BR10" s="414"/>
      <c r="BS10" s="414"/>
      <c r="BT10" s="414"/>
      <c r="BU10" s="415"/>
      <c r="BV10" s="413">
        <v>543761</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78</v>
      </c>
      <c r="AV11" s="471"/>
      <c r="AW11" s="471"/>
      <c r="AX11" s="471"/>
      <c r="AY11" s="393" t="s">
        <v>109</v>
      </c>
      <c r="AZ11" s="394"/>
      <c r="BA11" s="394"/>
      <c r="BB11" s="394"/>
      <c r="BC11" s="394"/>
      <c r="BD11" s="394"/>
      <c r="BE11" s="394"/>
      <c r="BF11" s="394"/>
      <c r="BG11" s="394"/>
      <c r="BH11" s="394"/>
      <c r="BI11" s="394"/>
      <c r="BJ11" s="394"/>
      <c r="BK11" s="394"/>
      <c r="BL11" s="394"/>
      <c r="BM11" s="395"/>
      <c r="BN11" s="413">
        <v>249</v>
      </c>
      <c r="BO11" s="414"/>
      <c r="BP11" s="414"/>
      <c r="BQ11" s="414"/>
      <c r="BR11" s="414"/>
      <c r="BS11" s="414"/>
      <c r="BT11" s="414"/>
      <c r="BU11" s="415"/>
      <c r="BV11" s="413">
        <v>458</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111</v>
      </c>
      <c r="CU11" s="523"/>
      <c r="CV11" s="523"/>
      <c r="CW11" s="523"/>
      <c r="CX11" s="523"/>
      <c r="CY11" s="523"/>
      <c r="CZ11" s="523"/>
      <c r="DA11" s="524"/>
      <c r="DB11" s="522" t="s">
        <v>111</v>
      </c>
      <c r="DC11" s="523"/>
      <c r="DD11" s="523"/>
      <c r="DE11" s="523"/>
      <c r="DF11" s="523"/>
      <c r="DG11" s="523"/>
      <c r="DH11" s="523"/>
      <c r="DI11" s="524"/>
      <c r="DJ11" s="137"/>
      <c r="DK11" s="137"/>
      <c r="DL11" s="137"/>
      <c r="DM11" s="137"/>
      <c r="DN11" s="137"/>
      <c r="DO11" s="137"/>
    </row>
    <row r="12" spans="1:119" ht="18.75" customHeight="1" x14ac:dyDescent="0.15">
      <c r="A12" s="138"/>
      <c r="B12" s="525" t="s">
        <v>112</v>
      </c>
      <c r="C12" s="526"/>
      <c r="D12" s="526"/>
      <c r="E12" s="526"/>
      <c r="F12" s="526"/>
      <c r="G12" s="526"/>
      <c r="H12" s="526"/>
      <c r="I12" s="526"/>
      <c r="J12" s="526"/>
      <c r="K12" s="527"/>
      <c r="L12" s="534" t="s">
        <v>113</v>
      </c>
      <c r="M12" s="535"/>
      <c r="N12" s="535"/>
      <c r="O12" s="535"/>
      <c r="P12" s="535"/>
      <c r="Q12" s="536"/>
      <c r="R12" s="537">
        <v>298059</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v>350000</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121</v>
      </c>
      <c r="N13" s="512"/>
      <c r="O13" s="512"/>
      <c r="P13" s="512"/>
      <c r="Q13" s="513"/>
      <c r="R13" s="514">
        <v>295112</v>
      </c>
      <c r="S13" s="515"/>
      <c r="T13" s="515"/>
      <c r="U13" s="515"/>
      <c r="V13" s="516"/>
      <c r="W13" s="502" t="s">
        <v>122</v>
      </c>
      <c r="X13" s="426"/>
      <c r="Y13" s="426"/>
      <c r="Z13" s="426"/>
      <c r="AA13" s="426"/>
      <c r="AB13" s="427"/>
      <c r="AC13" s="389">
        <v>1347</v>
      </c>
      <c r="AD13" s="390"/>
      <c r="AE13" s="390"/>
      <c r="AF13" s="390"/>
      <c r="AG13" s="391"/>
      <c r="AH13" s="389">
        <v>1666</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1295350</v>
      </c>
      <c r="BO13" s="414"/>
      <c r="BP13" s="414"/>
      <c r="BQ13" s="414"/>
      <c r="BR13" s="414"/>
      <c r="BS13" s="414"/>
      <c r="BT13" s="414"/>
      <c r="BU13" s="415"/>
      <c r="BV13" s="413">
        <v>-267308</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3.8</v>
      </c>
      <c r="CU13" s="384"/>
      <c r="CV13" s="384"/>
      <c r="CW13" s="384"/>
      <c r="CX13" s="384"/>
      <c r="CY13" s="384"/>
      <c r="CZ13" s="384"/>
      <c r="DA13" s="385"/>
      <c r="DB13" s="383">
        <v>4.3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127</v>
      </c>
      <c r="M14" s="543"/>
      <c r="N14" s="543"/>
      <c r="O14" s="543"/>
      <c r="P14" s="543"/>
      <c r="Q14" s="544"/>
      <c r="R14" s="514">
        <v>297547</v>
      </c>
      <c r="S14" s="515"/>
      <c r="T14" s="515"/>
      <c r="U14" s="515"/>
      <c r="V14" s="516"/>
      <c r="W14" s="517"/>
      <c r="X14" s="429"/>
      <c r="Y14" s="429"/>
      <c r="Z14" s="429"/>
      <c r="AA14" s="429"/>
      <c r="AB14" s="430"/>
      <c r="AC14" s="507">
        <v>1.2</v>
      </c>
      <c r="AD14" s="508"/>
      <c r="AE14" s="508"/>
      <c r="AF14" s="508"/>
      <c r="AG14" s="509"/>
      <c r="AH14" s="507">
        <v>1.3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v>51.5</v>
      </c>
      <c r="CU14" s="486"/>
      <c r="CV14" s="486"/>
      <c r="CW14" s="486"/>
      <c r="CX14" s="486"/>
      <c r="CY14" s="486"/>
      <c r="CZ14" s="486"/>
      <c r="DA14" s="487"/>
      <c r="DB14" s="518">
        <v>54.1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121</v>
      </c>
      <c r="N15" s="512"/>
      <c r="O15" s="512"/>
      <c r="P15" s="512"/>
      <c r="Q15" s="513"/>
      <c r="R15" s="514">
        <v>294621</v>
      </c>
      <c r="S15" s="515"/>
      <c r="T15" s="515"/>
      <c r="U15" s="515"/>
      <c r="V15" s="516"/>
      <c r="W15" s="502" t="s">
        <v>129</v>
      </c>
      <c r="X15" s="426"/>
      <c r="Y15" s="426"/>
      <c r="Z15" s="426"/>
      <c r="AA15" s="426"/>
      <c r="AB15" s="427"/>
      <c r="AC15" s="389">
        <v>32204</v>
      </c>
      <c r="AD15" s="390"/>
      <c r="AE15" s="390"/>
      <c r="AF15" s="390"/>
      <c r="AG15" s="391"/>
      <c r="AH15" s="389">
        <v>36223</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32644779</v>
      </c>
      <c r="BO15" s="409"/>
      <c r="BP15" s="409"/>
      <c r="BQ15" s="409"/>
      <c r="BR15" s="409"/>
      <c r="BS15" s="409"/>
      <c r="BT15" s="409"/>
      <c r="BU15" s="410"/>
      <c r="BV15" s="408">
        <v>31699175</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27.6</v>
      </c>
      <c r="AD16" s="508"/>
      <c r="AE16" s="508"/>
      <c r="AF16" s="508"/>
      <c r="AG16" s="509"/>
      <c r="AH16" s="507">
        <v>28.4</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41983162</v>
      </c>
      <c r="BO16" s="414"/>
      <c r="BP16" s="414"/>
      <c r="BQ16" s="414"/>
      <c r="BR16" s="414"/>
      <c r="BS16" s="414"/>
      <c r="BT16" s="414"/>
      <c r="BU16" s="415"/>
      <c r="BV16" s="413">
        <v>41136849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135</v>
      </c>
      <c r="N17" s="497"/>
      <c r="O17" s="497"/>
      <c r="P17" s="497"/>
      <c r="Q17" s="498"/>
      <c r="R17" s="499" t="s">
        <v>133</v>
      </c>
      <c r="S17" s="500"/>
      <c r="T17" s="500"/>
      <c r="U17" s="500"/>
      <c r="V17" s="501"/>
      <c r="W17" s="502" t="s">
        <v>136</v>
      </c>
      <c r="X17" s="426"/>
      <c r="Y17" s="426"/>
      <c r="Z17" s="426"/>
      <c r="AA17" s="426"/>
      <c r="AB17" s="427"/>
      <c r="AC17" s="389">
        <v>83170</v>
      </c>
      <c r="AD17" s="390"/>
      <c r="AE17" s="390"/>
      <c r="AF17" s="390"/>
      <c r="AG17" s="391"/>
      <c r="AH17" s="389">
        <v>86298</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41694867</v>
      </c>
      <c r="BO17" s="414"/>
      <c r="BP17" s="414"/>
      <c r="BQ17" s="414"/>
      <c r="BR17" s="414"/>
      <c r="BS17" s="414"/>
      <c r="BT17" s="414"/>
      <c r="BU17" s="415"/>
      <c r="BV17" s="413">
        <v>40942084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49.42</v>
      </c>
      <c r="M18" s="478"/>
      <c r="N18" s="478"/>
      <c r="O18" s="478"/>
      <c r="P18" s="478"/>
      <c r="Q18" s="478"/>
      <c r="R18" s="479"/>
      <c r="S18" s="479"/>
      <c r="T18" s="479"/>
      <c r="U18" s="479"/>
      <c r="V18" s="480"/>
      <c r="W18" s="494"/>
      <c r="X18" s="495"/>
      <c r="Y18" s="495"/>
      <c r="Z18" s="495"/>
      <c r="AA18" s="495"/>
      <c r="AB18" s="503"/>
      <c r="AC18" s="377">
        <v>71.3</v>
      </c>
      <c r="AD18" s="378"/>
      <c r="AE18" s="378"/>
      <c r="AF18" s="378"/>
      <c r="AG18" s="481"/>
      <c r="AH18" s="377">
        <v>67.599999999999994</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53306326</v>
      </c>
      <c r="BO18" s="414"/>
      <c r="BP18" s="414"/>
      <c r="BQ18" s="414"/>
      <c r="BR18" s="414"/>
      <c r="BS18" s="414"/>
      <c r="BT18" s="414"/>
      <c r="BU18" s="415"/>
      <c r="BV18" s="413">
        <v>53406976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5937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64447845</v>
      </c>
      <c r="BO19" s="414"/>
      <c r="BP19" s="414"/>
      <c r="BQ19" s="414"/>
      <c r="BR19" s="414"/>
      <c r="BS19" s="414"/>
      <c r="BT19" s="414"/>
      <c r="BU19" s="415"/>
      <c r="BV19" s="413">
        <v>63540862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121890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113671152</v>
      </c>
      <c r="BO23" s="414"/>
      <c r="BP23" s="414"/>
      <c r="BQ23" s="414"/>
      <c r="BR23" s="414"/>
      <c r="BS23" s="414"/>
      <c r="BT23" s="414"/>
      <c r="BU23" s="415"/>
      <c r="BV23" s="413">
        <v>112539784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7588</v>
      </c>
      <c r="R24" s="390"/>
      <c r="S24" s="390"/>
      <c r="T24" s="390"/>
      <c r="U24" s="390"/>
      <c r="V24" s="391"/>
      <c r="W24" s="455"/>
      <c r="X24" s="446"/>
      <c r="Y24" s="447"/>
      <c r="Z24" s="386" t="s">
        <v>152</v>
      </c>
      <c r="AA24" s="387"/>
      <c r="AB24" s="387"/>
      <c r="AC24" s="387"/>
      <c r="AD24" s="387"/>
      <c r="AE24" s="387"/>
      <c r="AF24" s="387"/>
      <c r="AG24" s="388"/>
      <c r="AH24" s="389">
        <v>1562</v>
      </c>
      <c r="AI24" s="390"/>
      <c r="AJ24" s="390"/>
      <c r="AK24" s="390"/>
      <c r="AL24" s="391"/>
      <c r="AM24" s="389">
        <v>5174906</v>
      </c>
      <c r="AN24" s="390"/>
      <c r="AO24" s="390"/>
      <c r="AP24" s="390"/>
      <c r="AQ24" s="390"/>
      <c r="AR24" s="391"/>
      <c r="AS24" s="389">
        <v>3313</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94519796</v>
      </c>
      <c r="BO24" s="414"/>
      <c r="BP24" s="414"/>
      <c r="BQ24" s="414"/>
      <c r="BR24" s="414"/>
      <c r="BS24" s="414"/>
      <c r="BT24" s="414"/>
      <c r="BU24" s="415"/>
      <c r="BV24" s="413">
        <v>90974763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2</v>
      </c>
      <c r="M25" s="390"/>
      <c r="N25" s="390"/>
      <c r="O25" s="390"/>
      <c r="P25" s="391"/>
      <c r="Q25" s="389">
        <v>7518</v>
      </c>
      <c r="R25" s="390"/>
      <c r="S25" s="390"/>
      <c r="T25" s="390"/>
      <c r="U25" s="390"/>
      <c r="V25" s="391"/>
      <c r="W25" s="455"/>
      <c r="X25" s="446"/>
      <c r="Y25" s="447"/>
      <c r="Z25" s="386" t="s">
        <v>155</v>
      </c>
      <c r="AA25" s="387"/>
      <c r="AB25" s="387"/>
      <c r="AC25" s="387"/>
      <c r="AD25" s="387"/>
      <c r="AE25" s="387"/>
      <c r="AF25" s="387"/>
      <c r="AG25" s="388"/>
      <c r="AH25" s="389">
        <v>235</v>
      </c>
      <c r="AI25" s="390"/>
      <c r="AJ25" s="390"/>
      <c r="AK25" s="390"/>
      <c r="AL25" s="391"/>
      <c r="AM25" s="389">
        <v>732025</v>
      </c>
      <c r="AN25" s="390"/>
      <c r="AO25" s="390"/>
      <c r="AP25" s="390"/>
      <c r="AQ25" s="390"/>
      <c r="AR25" s="391"/>
      <c r="AS25" s="389">
        <v>3115</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10277218</v>
      </c>
      <c r="BO25" s="409"/>
      <c r="BP25" s="409"/>
      <c r="BQ25" s="409"/>
      <c r="BR25" s="409"/>
      <c r="BS25" s="409"/>
      <c r="BT25" s="409"/>
      <c r="BU25" s="410"/>
      <c r="BV25" s="408">
        <v>12617721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7330</v>
      </c>
      <c r="R26" s="390"/>
      <c r="S26" s="390"/>
      <c r="T26" s="390"/>
      <c r="U26" s="390"/>
      <c r="V26" s="391"/>
      <c r="W26" s="455"/>
      <c r="X26" s="446"/>
      <c r="Y26" s="447"/>
      <c r="Z26" s="386" t="s">
        <v>158</v>
      </c>
      <c r="AA26" s="468"/>
      <c r="AB26" s="468"/>
      <c r="AC26" s="468"/>
      <c r="AD26" s="468"/>
      <c r="AE26" s="468"/>
      <c r="AF26" s="468"/>
      <c r="AG26" s="469"/>
      <c r="AH26" s="389">
        <v>229</v>
      </c>
      <c r="AI26" s="390"/>
      <c r="AJ26" s="390"/>
      <c r="AK26" s="390"/>
      <c r="AL26" s="391"/>
      <c r="AM26" s="389">
        <v>809057</v>
      </c>
      <c r="AN26" s="390"/>
      <c r="AO26" s="390"/>
      <c r="AP26" s="390"/>
      <c r="AQ26" s="390"/>
      <c r="AR26" s="391"/>
      <c r="AS26" s="389">
        <v>3533</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7320</v>
      </c>
      <c r="R27" s="390"/>
      <c r="S27" s="390"/>
      <c r="T27" s="390"/>
      <c r="U27" s="390"/>
      <c r="V27" s="391"/>
      <c r="W27" s="455"/>
      <c r="X27" s="446"/>
      <c r="Y27" s="447"/>
      <c r="Z27" s="386" t="s">
        <v>161</v>
      </c>
      <c r="AA27" s="387"/>
      <c r="AB27" s="387"/>
      <c r="AC27" s="387"/>
      <c r="AD27" s="387"/>
      <c r="AE27" s="387"/>
      <c r="AF27" s="387"/>
      <c r="AG27" s="388"/>
      <c r="AH27" s="389">
        <v>206</v>
      </c>
      <c r="AI27" s="390"/>
      <c r="AJ27" s="390"/>
      <c r="AK27" s="390"/>
      <c r="AL27" s="391"/>
      <c r="AM27" s="389">
        <v>767172</v>
      </c>
      <c r="AN27" s="390"/>
      <c r="AO27" s="390"/>
      <c r="AP27" s="390"/>
      <c r="AQ27" s="390"/>
      <c r="AR27" s="391"/>
      <c r="AS27" s="389">
        <v>3724</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6670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5414789</v>
      </c>
      <c r="BO28" s="409"/>
      <c r="BP28" s="409"/>
      <c r="BQ28" s="409"/>
      <c r="BR28" s="409"/>
      <c r="BS28" s="409"/>
      <c r="BT28" s="409"/>
      <c r="BU28" s="410"/>
      <c r="BV28" s="408">
        <v>5095934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28</v>
      </c>
      <c r="M29" s="390"/>
      <c r="N29" s="390"/>
      <c r="O29" s="390"/>
      <c r="P29" s="391"/>
      <c r="Q29" s="389">
        <v>6020</v>
      </c>
      <c r="R29" s="390"/>
      <c r="S29" s="390"/>
      <c r="T29" s="390"/>
      <c r="U29" s="390"/>
      <c r="V29" s="391"/>
      <c r="W29" s="456"/>
      <c r="X29" s="457"/>
      <c r="Y29" s="458"/>
      <c r="Z29" s="386" t="s">
        <v>168</v>
      </c>
      <c r="AA29" s="387"/>
      <c r="AB29" s="387"/>
      <c r="AC29" s="387"/>
      <c r="AD29" s="387"/>
      <c r="AE29" s="387"/>
      <c r="AF29" s="387"/>
      <c r="AG29" s="388"/>
      <c r="AH29" s="389">
        <v>1768</v>
      </c>
      <c r="AI29" s="390"/>
      <c r="AJ29" s="390"/>
      <c r="AK29" s="390"/>
      <c r="AL29" s="391"/>
      <c r="AM29" s="389">
        <v>5942078</v>
      </c>
      <c r="AN29" s="390"/>
      <c r="AO29" s="390"/>
      <c r="AP29" s="390"/>
      <c r="AQ29" s="390"/>
      <c r="AR29" s="391"/>
      <c r="AS29" s="389">
        <v>3361</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1950291</v>
      </c>
      <c r="BO29" s="414"/>
      <c r="BP29" s="414"/>
      <c r="BQ29" s="414"/>
      <c r="BR29" s="414"/>
      <c r="BS29" s="414"/>
      <c r="BT29" s="414"/>
      <c r="BU29" s="415"/>
      <c r="BV29" s="413">
        <v>1949806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101.4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3527811</v>
      </c>
      <c r="BO30" s="417"/>
      <c r="BP30" s="417"/>
      <c r="BQ30" s="417"/>
      <c r="BR30" s="417"/>
      <c r="BS30" s="417"/>
      <c r="BT30" s="417"/>
      <c r="BU30" s="418"/>
      <c r="BV30" s="416">
        <v>2931606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7</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11</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13</v>
      </c>
      <c r="BF34" s="373"/>
      <c r="BG34" s="372" t="str">
        <f>IF('各会計、関係団体の財政状況及び健全化判断比率'!B34="","",'各会計、関係団体の財政状況及び健全化判断比率'!B34)</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15</v>
      </c>
      <c r="BX34" s="373"/>
      <c r="BY34" s="372" t="str">
        <f>IF('各会計、関係団体の財政状況及び健全化判断比率'!B68="","",'各会計、関係団体の財政状況及び健全化判断比率'!B68)</f>
        <v>兵庫県後期高齢者医療広域連合（一般会計）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明石市産業振興財団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葬祭事業特別会計</v>
      </c>
      <c r="F35" s="372"/>
      <c r="G35" s="372"/>
      <c r="H35" s="372"/>
      <c r="I35" s="372"/>
      <c r="J35" s="372"/>
      <c r="K35" s="372"/>
      <c r="L35" s="372"/>
      <c r="M35" s="372"/>
      <c r="N35" s="372"/>
      <c r="O35" s="372"/>
      <c r="P35" s="372"/>
      <c r="Q35" s="372"/>
      <c r="R35" s="372"/>
      <c r="S35" s="372"/>
      <c r="T35" s="165"/>
      <c r="U35" s="373">
        <f>IF(W35="","",U34+1)</f>
        <v>8</v>
      </c>
      <c r="V35" s="373"/>
      <c r="W35" s="372" t="str">
        <f>IF('各会計、関係団体の財政状況及び健全化判断比率'!B29="","",'各会計、関係団体の財政状況及び健全化判断比率'!B29)</f>
        <v>農業共済事業特別会計</v>
      </c>
      <c r="X35" s="372"/>
      <c r="Y35" s="372"/>
      <c r="Z35" s="372"/>
      <c r="AA35" s="372"/>
      <c r="AB35" s="372"/>
      <c r="AC35" s="372"/>
      <c r="AD35" s="372"/>
      <c r="AE35" s="372"/>
      <c r="AF35" s="372"/>
      <c r="AG35" s="372"/>
      <c r="AH35" s="372"/>
      <c r="AI35" s="372"/>
      <c r="AJ35" s="372"/>
      <c r="AK35" s="372"/>
      <c r="AL35" s="165"/>
      <c r="AM35" s="373">
        <f t="shared" ref="AM35:AM43" si="0">IF(AO35="","",AM34+1)</f>
        <v>12</v>
      </c>
      <c r="AN35" s="373"/>
      <c r="AO35" s="372" t="str">
        <f>IF('各会計、関係団体の財政状況及び健全化判断比率'!B33="","",'各会計、関係団体の財政状況及び健全化判断比率'!B33)</f>
        <v>大蔵海岸整備事業会計</v>
      </c>
      <c r="AP35" s="372"/>
      <c r="AQ35" s="372"/>
      <c r="AR35" s="372"/>
      <c r="AS35" s="372"/>
      <c r="AT35" s="372"/>
      <c r="AU35" s="372"/>
      <c r="AV35" s="372"/>
      <c r="AW35" s="372"/>
      <c r="AX35" s="372"/>
      <c r="AY35" s="372"/>
      <c r="AZ35" s="372"/>
      <c r="BA35" s="372"/>
      <c r="BB35" s="372"/>
      <c r="BC35" s="372"/>
      <c r="BD35" s="165"/>
      <c r="BE35" s="373">
        <f t="shared" ref="BE35:BE43" si="1">IF(BG35="","",BE34+1)</f>
        <v>14</v>
      </c>
      <c r="BF35" s="373"/>
      <c r="BG35" s="372" t="str">
        <f>IF('各会計、関係団体の財政状況及び健全化判断比率'!B35="","",'各会計、関係団体の財政状況及び健全化判断比率'!B35)</f>
        <v>地方卸売市場事業特別会計</v>
      </c>
      <c r="BH35" s="372"/>
      <c r="BI35" s="372"/>
      <c r="BJ35" s="372"/>
      <c r="BK35" s="372"/>
      <c r="BL35" s="372"/>
      <c r="BM35" s="372"/>
      <c r="BN35" s="372"/>
      <c r="BO35" s="372"/>
      <c r="BP35" s="372"/>
      <c r="BQ35" s="372"/>
      <c r="BR35" s="372"/>
      <c r="BS35" s="372"/>
      <c r="BT35" s="372"/>
      <c r="BU35" s="372"/>
      <c r="BV35" s="165"/>
      <c r="BW35" s="373">
        <f t="shared" ref="BW35:BW43" si="2">IF(BY35="","",BW34+1)</f>
        <v>16</v>
      </c>
      <c r="BX35" s="373"/>
      <c r="BY35" s="372" t="str">
        <f>IF('各会計、関係団体の財政状況及び健全化判断比率'!B69="","",'各会計、関係団体の財政状況及び健全化判断比率'!B69)</f>
        <v>兵庫県後期高齢者医療広域連合（特別会計）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明石地域振興開発</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公共用地取得事業特別会計</v>
      </c>
      <c r="F36" s="372"/>
      <c r="G36" s="372"/>
      <c r="H36" s="372"/>
      <c r="I36" s="372"/>
      <c r="J36" s="372"/>
      <c r="K36" s="372"/>
      <c r="L36" s="372"/>
      <c r="M36" s="372"/>
      <c r="N36" s="372"/>
      <c r="O36" s="372"/>
      <c r="P36" s="372"/>
      <c r="Q36" s="372"/>
      <c r="R36" s="372"/>
      <c r="S36" s="372"/>
      <c r="T36" s="165"/>
      <c r="U36" s="373">
        <f t="shared" ref="U36:U43" si="4">IF(W36="","",U35+1)</f>
        <v>9</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t="str">
        <f t="shared" si="2"/>
        <v/>
      </c>
      <c r="BX36" s="373"/>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明石市立市民病院</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石ヶ谷墓園整備事業特別会計</v>
      </c>
      <c r="F37" s="372"/>
      <c r="G37" s="372"/>
      <c r="H37" s="372"/>
      <c r="I37" s="372"/>
      <c r="J37" s="372"/>
      <c r="K37" s="372"/>
      <c r="L37" s="372"/>
      <c r="M37" s="372"/>
      <c r="N37" s="372"/>
      <c r="O37" s="372"/>
      <c r="P37" s="372"/>
      <c r="Q37" s="372"/>
      <c r="R37" s="372"/>
      <c r="S37" s="372"/>
      <c r="T37" s="165"/>
      <c r="U37" s="373">
        <f t="shared" si="4"/>
        <v>10</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f t="shared" ref="C38:C43" si="5">IF(E38="","",C37+1)</f>
        <v>5</v>
      </c>
      <c r="D38" s="373"/>
      <c r="E38" s="372" t="str">
        <f>IF('各会計、関係団体の財政状況及び健全化判断比率'!B11="","",'各会計、関係団体の財政状況及び健全化判断比率'!B11)</f>
        <v>土地区画整理事業清算金特別会計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f t="shared" si="5"/>
        <v>6</v>
      </c>
      <c r="D39" s="373"/>
      <c r="E39" s="372" t="str">
        <f>IF('各会計、関係団体の財政状況及び健全化判断比率'!B12="","",'各会計、関係団体の財政状況及び健全化判断比率'!B12)</f>
        <v>病院事業債管理特別会計</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526</v>
      </c>
      <c r="D34" s="1181"/>
      <c r="E34" s="1182"/>
      <c r="F34" s="32">
        <v>6.76</v>
      </c>
      <c r="G34" s="33">
        <v>6.03</v>
      </c>
      <c r="H34" s="33">
        <v>6.67</v>
      </c>
      <c r="I34" s="33">
        <v>7.14</v>
      </c>
      <c r="J34" s="34">
        <v>7.58</v>
      </c>
      <c r="K34" s="22"/>
      <c r="L34" s="22"/>
      <c r="M34" s="22"/>
      <c r="N34" s="22"/>
      <c r="O34" s="22"/>
      <c r="P34" s="22"/>
    </row>
    <row r="35" spans="1:16" ht="39" customHeight="1" x14ac:dyDescent="0.15">
      <c r="A35" s="22"/>
      <c r="B35" s="35"/>
      <c r="C35" s="1175" t="s">
        <v>527</v>
      </c>
      <c r="D35" s="1176"/>
      <c r="E35" s="1177"/>
      <c r="F35" s="36">
        <v>2.68</v>
      </c>
      <c r="G35" s="37">
        <v>3.54</v>
      </c>
      <c r="H35" s="37">
        <v>4.1100000000000003</v>
      </c>
      <c r="I35" s="37">
        <v>4.22</v>
      </c>
      <c r="J35" s="38">
        <v>4.3899999999999997</v>
      </c>
      <c r="K35" s="22"/>
      <c r="L35" s="22"/>
      <c r="M35" s="22"/>
      <c r="N35" s="22"/>
      <c r="O35" s="22"/>
      <c r="P35" s="22"/>
    </row>
    <row r="36" spans="1:16" ht="39" customHeight="1" x14ac:dyDescent="0.15">
      <c r="A36" s="22"/>
      <c r="B36" s="35"/>
      <c r="C36" s="1175" t="s">
        <v>528</v>
      </c>
      <c r="D36" s="1176"/>
      <c r="E36" s="1177"/>
      <c r="F36" s="36">
        <v>1.24</v>
      </c>
      <c r="G36" s="37">
        <v>1.27</v>
      </c>
      <c r="H36" s="37">
        <v>1.94</v>
      </c>
      <c r="I36" s="37">
        <v>1.1299999999999999</v>
      </c>
      <c r="J36" s="38">
        <v>2.89</v>
      </c>
      <c r="K36" s="22"/>
      <c r="L36" s="22"/>
      <c r="M36" s="22"/>
      <c r="N36" s="22"/>
      <c r="O36" s="22"/>
      <c r="P36" s="22"/>
    </row>
    <row r="37" spans="1:16" ht="39" customHeight="1" x14ac:dyDescent="0.15">
      <c r="A37" s="22"/>
      <c r="B37" s="35"/>
      <c r="C37" s="1175" t="s">
        <v>529</v>
      </c>
      <c r="D37" s="1176"/>
      <c r="E37" s="1177"/>
      <c r="F37" s="36">
        <v>0.32</v>
      </c>
      <c r="G37" s="37">
        <v>0.39</v>
      </c>
      <c r="H37" s="37">
        <v>0.65</v>
      </c>
      <c r="I37" s="37">
        <v>0.83</v>
      </c>
      <c r="J37" s="38">
        <v>0.66</v>
      </c>
      <c r="K37" s="22"/>
      <c r="L37" s="22"/>
      <c r="M37" s="22"/>
      <c r="N37" s="22"/>
      <c r="O37" s="22"/>
      <c r="P37" s="22"/>
    </row>
    <row r="38" spans="1:16" ht="39" customHeight="1" x14ac:dyDescent="0.15">
      <c r="A38" s="22"/>
      <c r="B38" s="35"/>
      <c r="C38" s="1175" t="s">
        <v>530</v>
      </c>
      <c r="D38" s="1176"/>
      <c r="E38" s="1177"/>
      <c r="F38" s="36">
        <v>0.78</v>
      </c>
      <c r="G38" s="37">
        <v>0.74</v>
      </c>
      <c r="H38" s="37">
        <v>0.71</v>
      </c>
      <c r="I38" s="37">
        <v>0.67</v>
      </c>
      <c r="J38" s="38">
        <v>0.63</v>
      </c>
      <c r="K38" s="22"/>
      <c r="L38" s="22"/>
      <c r="M38" s="22"/>
      <c r="N38" s="22"/>
      <c r="O38" s="22"/>
      <c r="P38" s="22"/>
    </row>
    <row r="39" spans="1:16" ht="39" customHeight="1" x14ac:dyDescent="0.15">
      <c r="A39" s="22"/>
      <c r="B39" s="35"/>
      <c r="C39" s="1175" t="s">
        <v>531</v>
      </c>
      <c r="D39" s="1176"/>
      <c r="E39" s="1177"/>
      <c r="F39" s="36">
        <v>0.08</v>
      </c>
      <c r="G39" s="37">
        <v>0.15</v>
      </c>
      <c r="H39" s="37">
        <v>0.84</v>
      </c>
      <c r="I39" s="37">
        <v>0.28999999999999998</v>
      </c>
      <c r="J39" s="38">
        <v>0.48</v>
      </c>
      <c r="K39" s="22"/>
      <c r="L39" s="22"/>
      <c r="M39" s="22"/>
      <c r="N39" s="22"/>
      <c r="O39" s="22"/>
      <c r="P39" s="22"/>
    </row>
    <row r="40" spans="1:16" ht="39" customHeight="1" x14ac:dyDescent="0.15">
      <c r="A40" s="22"/>
      <c r="B40" s="35"/>
      <c r="C40" s="1175" t="s">
        <v>532</v>
      </c>
      <c r="D40" s="1176"/>
      <c r="E40" s="1177"/>
      <c r="F40" s="36">
        <v>0.11</v>
      </c>
      <c r="G40" s="37">
        <v>0.13</v>
      </c>
      <c r="H40" s="37">
        <v>0.02</v>
      </c>
      <c r="I40" s="37">
        <v>0.02</v>
      </c>
      <c r="J40" s="38">
        <v>0.02</v>
      </c>
      <c r="K40" s="22"/>
      <c r="L40" s="22"/>
      <c r="M40" s="22"/>
      <c r="N40" s="22"/>
      <c r="O40" s="22"/>
      <c r="P40" s="22"/>
    </row>
    <row r="41" spans="1:16" ht="39" customHeight="1" x14ac:dyDescent="0.15">
      <c r="A41" s="22"/>
      <c r="B41" s="35"/>
      <c r="C41" s="1175" t="s">
        <v>533</v>
      </c>
      <c r="D41" s="1176"/>
      <c r="E41" s="1177"/>
      <c r="F41" s="36">
        <v>0.01</v>
      </c>
      <c r="G41" s="37">
        <v>0.03</v>
      </c>
      <c r="H41" s="37">
        <v>0.02</v>
      </c>
      <c r="I41" s="37">
        <v>0.02</v>
      </c>
      <c r="J41" s="38">
        <v>0.02</v>
      </c>
      <c r="K41" s="22"/>
      <c r="L41" s="22"/>
      <c r="M41" s="22"/>
      <c r="N41" s="22"/>
      <c r="O41" s="22"/>
      <c r="P41" s="22"/>
    </row>
    <row r="42" spans="1:16" ht="39" customHeight="1" x14ac:dyDescent="0.15">
      <c r="A42" s="22"/>
      <c r="B42" s="39"/>
      <c r="C42" s="1175" t="s">
        <v>534</v>
      </c>
      <c r="D42" s="1176"/>
      <c r="E42" s="1177"/>
      <c r="F42" s="36" t="s">
        <v>535</v>
      </c>
      <c r="G42" s="37" t="s">
        <v>535</v>
      </c>
      <c r="H42" s="37" t="s">
        <v>535</v>
      </c>
      <c r="I42" s="37" t="s">
        <v>535</v>
      </c>
      <c r="J42" s="38" t="s">
        <v>480</v>
      </c>
      <c r="K42" s="22"/>
      <c r="L42" s="22"/>
      <c r="M42" s="22"/>
      <c r="N42" s="22"/>
      <c r="O42" s="22"/>
      <c r="P42" s="22"/>
    </row>
    <row r="43" spans="1:16" ht="39" customHeight="1" thickBot="1" x14ac:dyDescent="0.2">
      <c r="A43" s="22"/>
      <c r="B43" s="40"/>
      <c r="C43" s="1178" t="s">
        <v>536</v>
      </c>
      <c r="D43" s="1179"/>
      <c r="E43" s="1180"/>
      <c r="F43" s="41">
        <v>4.7</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13348</v>
      </c>
      <c r="L45" s="60">
        <v>12089</v>
      </c>
      <c r="M45" s="60">
        <v>11449</v>
      </c>
      <c r="N45" s="60">
        <v>11831</v>
      </c>
      <c r="O45" s="61">
        <v>11069</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15</v>
      </c>
      <c r="F48" s="1185"/>
      <c r="G48" s="1185"/>
      <c r="H48" s="1185"/>
      <c r="I48" s="1185"/>
      <c r="J48" s="1186"/>
      <c r="K48" s="63">
        <v>2533</v>
      </c>
      <c r="L48" s="64">
        <v>2306</v>
      </c>
      <c r="M48" s="64">
        <v>2389</v>
      </c>
      <c r="N48" s="64">
        <v>2244</v>
      </c>
      <c r="O48" s="65">
        <v>2347</v>
      </c>
      <c r="P48" s="48"/>
      <c r="Q48" s="48"/>
      <c r="R48" s="48"/>
      <c r="S48" s="48"/>
      <c r="T48" s="48"/>
      <c r="U48" s="48"/>
    </row>
    <row r="49" spans="1:21" ht="30.75" customHeight="1" x14ac:dyDescent="0.15">
      <c r="A49" s="48"/>
      <c r="B49" s="1193"/>
      <c r="C49" s="1194"/>
      <c r="D49" s="62"/>
      <c r="E49" s="1185" t="s">
        <v>16</v>
      </c>
      <c r="F49" s="1185"/>
      <c r="G49" s="1185"/>
      <c r="H49" s="1185"/>
      <c r="I49" s="1185"/>
      <c r="J49" s="1186"/>
      <c r="K49" s="63" t="s">
        <v>480</v>
      </c>
      <c r="L49" s="64" t="s">
        <v>480</v>
      </c>
      <c r="M49" s="64" t="s">
        <v>480</v>
      </c>
      <c r="N49" s="64" t="s">
        <v>480</v>
      </c>
      <c r="O49" s="65" t="s">
        <v>480</v>
      </c>
      <c r="P49" s="48"/>
      <c r="Q49" s="48"/>
      <c r="R49" s="48"/>
      <c r="S49" s="48"/>
      <c r="T49" s="48"/>
      <c r="U49" s="48"/>
    </row>
    <row r="50" spans="1:21" ht="30.75" customHeight="1" x14ac:dyDescent="0.15">
      <c r="A50" s="48"/>
      <c r="B50" s="1193"/>
      <c r="C50" s="1194"/>
      <c r="D50" s="62"/>
      <c r="E50" s="1185" t="s">
        <v>17</v>
      </c>
      <c r="F50" s="1185"/>
      <c r="G50" s="1185"/>
      <c r="H50" s="1185"/>
      <c r="I50" s="1185"/>
      <c r="J50" s="1186"/>
      <c r="K50" s="63">
        <v>25</v>
      </c>
      <c r="L50" s="64">
        <v>12</v>
      </c>
      <c r="M50" s="64">
        <v>34</v>
      </c>
      <c r="N50" s="64">
        <v>4</v>
      </c>
      <c r="O50" s="65">
        <v>1</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12241</v>
      </c>
      <c r="L52" s="64">
        <v>12152</v>
      </c>
      <c r="M52" s="64">
        <v>11894</v>
      </c>
      <c r="N52" s="64">
        <v>12244</v>
      </c>
      <c r="O52" s="65">
        <v>11758</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3665</v>
      </c>
      <c r="L53" s="69">
        <v>2255</v>
      </c>
      <c r="M53" s="69">
        <v>1978</v>
      </c>
      <c r="N53" s="69">
        <v>1835</v>
      </c>
      <c r="O53" s="70">
        <v>1659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1" t="s">
        <v>24</v>
      </c>
      <c r="C41" s="1212"/>
      <c r="D41" s="81"/>
      <c r="E41" s="1213" t="s">
        <v>25</v>
      </c>
      <c r="F41" s="1213"/>
      <c r="G41" s="1213"/>
      <c r="H41" s="1214"/>
      <c r="I41" s="82">
        <v>105298</v>
      </c>
      <c r="J41" s="83">
        <v>105064</v>
      </c>
      <c r="K41" s="83">
        <v>116734</v>
      </c>
      <c r="L41" s="83">
        <v>115963</v>
      </c>
      <c r="M41" s="84">
        <v>116546</v>
      </c>
    </row>
    <row r="42" spans="2:13" ht="27.75" customHeight="1" x14ac:dyDescent="0.15">
      <c r="B42" s="1201"/>
      <c r="C42" s="1202"/>
      <c r="D42" s="85"/>
      <c r="E42" s="1205" t="s">
        <v>26</v>
      </c>
      <c r="F42" s="1205"/>
      <c r="G42" s="1205"/>
      <c r="H42" s="1206"/>
      <c r="I42" s="86">
        <v>6374</v>
      </c>
      <c r="J42" s="87">
        <v>6369</v>
      </c>
      <c r="K42" s="87">
        <v>10</v>
      </c>
      <c r="L42" s="87">
        <v>3</v>
      </c>
      <c r="M42" s="88">
        <v>1</v>
      </c>
    </row>
    <row r="43" spans="2:13" ht="27.75" customHeight="1" x14ac:dyDescent="0.15">
      <c r="B43" s="1201"/>
      <c r="C43" s="1202"/>
      <c r="D43" s="85"/>
      <c r="E43" s="1205" t="s">
        <v>27</v>
      </c>
      <c r="F43" s="1205"/>
      <c r="G43" s="1205"/>
      <c r="H43" s="1206"/>
      <c r="I43" s="86">
        <v>33579</v>
      </c>
      <c r="J43" s="87">
        <v>31591</v>
      </c>
      <c r="K43" s="87">
        <v>30583</v>
      </c>
      <c r="L43" s="87">
        <v>29452</v>
      </c>
      <c r="M43" s="88">
        <v>28911</v>
      </c>
    </row>
    <row r="44" spans="2:13" ht="27.75" customHeight="1" x14ac:dyDescent="0.15">
      <c r="B44" s="1201"/>
      <c r="C44" s="1202"/>
      <c r="D44" s="85"/>
      <c r="E44" s="1205" t="s">
        <v>28</v>
      </c>
      <c r="F44" s="1205"/>
      <c r="G44" s="1205"/>
      <c r="H44" s="1206"/>
      <c r="I44" s="86" t="s">
        <v>480</v>
      </c>
      <c r="J44" s="87" t="s">
        <v>480</v>
      </c>
      <c r="K44" s="87" t="s">
        <v>480</v>
      </c>
      <c r="L44" s="87" t="s">
        <v>480</v>
      </c>
      <c r="M44" s="88" t="s">
        <v>480</v>
      </c>
    </row>
    <row r="45" spans="2:13" ht="27.75" customHeight="1" x14ac:dyDescent="0.15">
      <c r="B45" s="1201"/>
      <c r="C45" s="1202"/>
      <c r="D45" s="85"/>
      <c r="E45" s="1205" t="s">
        <v>29</v>
      </c>
      <c r="F45" s="1205"/>
      <c r="G45" s="1205"/>
      <c r="H45" s="1206"/>
      <c r="I45" s="86">
        <v>16848</v>
      </c>
      <c r="J45" s="87">
        <v>17049</v>
      </c>
      <c r="K45" s="87">
        <v>16102</v>
      </c>
      <c r="L45" s="87">
        <v>15052</v>
      </c>
      <c r="M45" s="88">
        <v>14381</v>
      </c>
    </row>
    <row r="46" spans="2:13" ht="27.75" customHeight="1" x14ac:dyDescent="0.15">
      <c r="B46" s="1201"/>
      <c r="C46" s="1202"/>
      <c r="D46" s="85"/>
      <c r="E46" s="1205" t="s">
        <v>30</v>
      </c>
      <c r="F46" s="1205"/>
      <c r="G46" s="1205"/>
      <c r="H46" s="1206"/>
      <c r="I46" s="86">
        <v>2388</v>
      </c>
      <c r="J46" s="87">
        <v>2053</v>
      </c>
      <c r="K46" s="87">
        <v>6</v>
      </c>
      <c r="L46" s="87">
        <v>5</v>
      </c>
      <c r="M46" s="88">
        <v>7</v>
      </c>
    </row>
    <row r="47" spans="2:13" ht="27.75" customHeight="1" x14ac:dyDescent="0.15">
      <c r="B47" s="1201"/>
      <c r="C47" s="1202"/>
      <c r="D47" s="85"/>
      <c r="E47" s="1205" t="s">
        <v>31</v>
      </c>
      <c r="F47" s="1205"/>
      <c r="G47" s="1205"/>
      <c r="H47" s="1206"/>
      <c r="I47" s="86" t="s">
        <v>480</v>
      </c>
      <c r="J47" s="87" t="s">
        <v>480</v>
      </c>
      <c r="K47" s="87" t="s">
        <v>480</v>
      </c>
      <c r="L47" s="87" t="s">
        <v>480</v>
      </c>
      <c r="M47" s="88" t="s">
        <v>480</v>
      </c>
    </row>
    <row r="48" spans="2:13" ht="27.75" customHeight="1" x14ac:dyDescent="0.15">
      <c r="B48" s="1203"/>
      <c r="C48" s="1204"/>
      <c r="D48" s="85"/>
      <c r="E48" s="1205" t="s">
        <v>32</v>
      </c>
      <c r="F48" s="1205"/>
      <c r="G48" s="1205"/>
      <c r="H48" s="1206"/>
      <c r="I48" s="86" t="s">
        <v>480</v>
      </c>
      <c r="J48" s="87" t="s">
        <v>480</v>
      </c>
      <c r="K48" s="87" t="s">
        <v>480</v>
      </c>
      <c r="L48" s="87" t="s">
        <v>480</v>
      </c>
      <c r="M48" s="88" t="s">
        <v>480</v>
      </c>
    </row>
    <row r="49" spans="2:13" ht="27.75" customHeight="1" x14ac:dyDescent="0.15">
      <c r="B49" s="1199" t="s">
        <v>33</v>
      </c>
      <c r="C49" s="1200"/>
      <c r="D49" s="89"/>
      <c r="E49" s="1205" t="s">
        <v>34</v>
      </c>
      <c r="F49" s="1205"/>
      <c r="G49" s="1205"/>
      <c r="H49" s="1206"/>
      <c r="I49" s="86">
        <v>10186</v>
      </c>
      <c r="J49" s="87">
        <v>10636</v>
      </c>
      <c r="K49" s="87">
        <v>11166</v>
      </c>
      <c r="L49" s="87">
        <v>12120</v>
      </c>
      <c r="M49" s="88">
        <v>13166</v>
      </c>
    </row>
    <row r="50" spans="2:13" ht="27.75" customHeight="1" x14ac:dyDescent="0.15">
      <c r="B50" s="1201"/>
      <c r="C50" s="1202"/>
      <c r="D50" s="85"/>
      <c r="E50" s="1205" t="s">
        <v>35</v>
      </c>
      <c r="F50" s="1205"/>
      <c r="G50" s="1205"/>
      <c r="H50" s="1206"/>
      <c r="I50" s="86">
        <v>34807</v>
      </c>
      <c r="J50" s="87">
        <v>33967</v>
      </c>
      <c r="K50" s="87">
        <v>34712</v>
      </c>
      <c r="L50" s="87">
        <v>33230</v>
      </c>
      <c r="M50" s="88">
        <v>32206</v>
      </c>
    </row>
    <row r="51" spans="2:13" ht="27.75" customHeight="1" x14ac:dyDescent="0.15">
      <c r="B51" s="1203"/>
      <c r="C51" s="1204"/>
      <c r="D51" s="85"/>
      <c r="E51" s="1205" t="s">
        <v>36</v>
      </c>
      <c r="F51" s="1205"/>
      <c r="G51" s="1205"/>
      <c r="H51" s="1206"/>
      <c r="I51" s="86">
        <v>88996</v>
      </c>
      <c r="J51" s="87">
        <v>90563</v>
      </c>
      <c r="K51" s="87">
        <v>90446</v>
      </c>
      <c r="L51" s="87">
        <v>89810</v>
      </c>
      <c r="M51" s="88">
        <v>89878</v>
      </c>
    </row>
    <row r="52" spans="2:13" ht="27.75" customHeight="1" thickBot="1" x14ac:dyDescent="0.2">
      <c r="B52" s="1207" t="s">
        <v>37</v>
      </c>
      <c r="C52" s="1208"/>
      <c r="D52" s="90"/>
      <c r="E52" s="1209" t="s">
        <v>38</v>
      </c>
      <c r="F52" s="1209"/>
      <c r="G52" s="1209"/>
      <c r="H52" s="1210"/>
      <c r="I52" s="91">
        <v>30499</v>
      </c>
      <c r="J52" s="92">
        <v>26960</v>
      </c>
      <c r="K52" s="92">
        <v>27112</v>
      </c>
      <c r="L52" s="92">
        <v>25315</v>
      </c>
      <c r="M52" s="93">
        <v>24597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549</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550</v>
      </c>
    </row>
    <row r="50" spans="1:17" x14ac:dyDescent="0.15">
      <c r="B50" s="248"/>
      <c r="C50" s="244"/>
      <c r="D50" s="244"/>
      <c r="E50" s="244"/>
      <c r="F50" s="244"/>
      <c r="G50" s="1224"/>
      <c r="H50" s="1225"/>
      <c r="I50" s="1225"/>
      <c r="J50" s="1226"/>
      <c r="K50" s="354" t="s">
        <v>519</v>
      </c>
      <c r="L50" s="354" t="s">
        <v>520</v>
      </c>
      <c r="M50" s="354" t="s">
        <v>521</v>
      </c>
      <c r="N50" s="354" t="s">
        <v>522</v>
      </c>
      <c r="O50" s="354" t="s">
        <v>523</v>
      </c>
    </row>
    <row r="51" spans="1:17" x14ac:dyDescent="0.15">
      <c r="B51" s="248"/>
      <c r="C51" s="244"/>
      <c r="D51" s="244"/>
      <c r="E51" s="244"/>
      <c r="F51" s="244"/>
      <c r="G51" s="1227" t="s">
        <v>551</v>
      </c>
      <c r="H51" s="1228"/>
      <c r="I51" s="1233" t="s">
        <v>552</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553</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554</v>
      </c>
      <c r="H55" s="1241"/>
      <c r="I55" s="1237" t="s">
        <v>552</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553</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555</v>
      </c>
      <c r="C63" s="244"/>
      <c r="D63" s="244"/>
      <c r="E63" s="244"/>
      <c r="F63" s="244"/>
      <c r="G63" s="244"/>
      <c r="H63" s="244"/>
      <c r="I63" s="244"/>
      <c r="J63" s="244"/>
      <c r="K63" s="244"/>
      <c r="L63" s="244"/>
      <c r="M63" s="244"/>
      <c r="N63" s="244"/>
      <c r="O63" s="244"/>
    </row>
    <row r="64" spans="1:17" x14ac:dyDescent="0.15">
      <c r="B64" s="248"/>
      <c r="C64" s="244"/>
      <c r="D64" s="244"/>
      <c r="E64" s="244"/>
      <c r="F64" s="244"/>
      <c r="G64" s="351" t="s">
        <v>549</v>
      </c>
      <c r="I64" s="352"/>
      <c r="J64" s="352"/>
      <c r="K64" s="352"/>
      <c r="L64" s="244"/>
      <c r="M64" s="244"/>
      <c r="N64" s="244"/>
      <c r="O64" s="244"/>
    </row>
    <row r="65" spans="2:30" x14ac:dyDescent="0.15">
      <c r="B65" s="248"/>
      <c r="C65" s="244"/>
      <c r="D65" s="244"/>
      <c r="E65" s="244"/>
      <c r="F65" s="244"/>
      <c r="G65" s="1247" t="s">
        <v>558</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556</v>
      </c>
      <c r="I71" s="368"/>
      <c r="J71" s="364"/>
      <c r="K71" s="364"/>
      <c r="L71" s="365"/>
      <c r="M71" s="364"/>
      <c r="N71" s="365"/>
      <c r="O71" s="366"/>
    </row>
    <row r="72" spans="2:30" x14ac:dyDescent="0.15">
      <c r="B72" s="248"/>
      <c r="C72" s="244"/>
      <c r="D72" s="244"/>
      <c r="E72" s="244"/>
      <c r="F72" s="244"/>
      <c r="G72" s="1224"/>
      <c r="H72" s="1225"/>
      <c r="I72" s="1225"/>
      <c r="J72" s="1226"/>
      <c r="K72" s="354" t="s">
        <v>519</v>
      </c>
      <c r="L72" s="354" t="s">
        <v>520</v>
      </c>
      <c r="M72" s="354" t="s">
        <v>521</v>
      </c>
      <c r="N72" s="354" t="s">
        <v>522</v>
      </c>
      <c r="O72" s="354" t="s">
        <v>523</v>
      </c>
    </row>
    <row r="73" spans="2:30" x14ac:dyDescent="0.15">
      <c r="B73" s="248"/>
      <c r="C73" s="244"/>
      <c r="D73" s="244"/>
      <c r="E73" s="244"/>
      <c r="F73" s="244"/>
      <c r="G73" s="1227" t="s">
        <v>551</v>
      </c>
      <c r="H73" s="1228"/>
      <c r="I73" s="1233" t="s">
        <v>552</v>
      </c>
      <c r="J73" s="1233"/>
      <c r="K73" s="1248">
        <v>66.5</v>
      </c>
      <c r="L73" s="1248">
        <v>58.5</v>
      </c>
      <c r="M73" s="1236">
        <v>58</v>
      </c>
      <c r="N73" s="1236">
        <v>54.1</v>
      </c>
      <c r="O73" s="1236">
        <v>51.5</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557</v>
      </c>
      <c r="J75" s="1237"/>
      <c r="K75" s="1249">
        <v>8.4</v>
      </c>
      <c r="L75" s="1249">
        <v>7.2</v>
      </c>
      <c r="M75" s="1249">
        <v>5.7</v>
      </c>
      <c r="N75" s="1249">
        <v>4.3</v>
      </c>
      <c r="O75" s="1249">
        <v>3.8</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554</v>
      </c>
      <c r="H77" s="1241"/>
      <c r="I77" s="1237" t="s">
        <v>552</v>
      </c>
      <c r="J77" s="1237"/>
      <c r="K77" s="1248">
        <v>62.5</v>
      </c>
      <c r="L77" s="1248">
        <v>57.8</v>
      </c>
      <c r="M77" s="1236">
        <v>49.8</v>
      </c>
      <c r="N77" s="1236">
        <v>45.1</v>
      </c>
      <c r="O77" s="1236">
        <v>37.4</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557</v>
      </c>
      <c r="J79" s="1246"/>
      <c r="K79" s="1251">
        <v>8.6</v>
      </c>
      <c r="L79" s="1251">
        <v>8.3000000000000007</v>
      </c>
      <c r="M79" s="1251">
        <v>7.7</v>
      </c>
      <c r="N79" s="1251">
        <v>7.1</v>
      </c>
      <c r="O79" s="1251">
        <v>6.3</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34701</v>
      </c>
      <c r="E3" s="116"/>
      <c r="F3" s="117">
        <v>36765</v>
      </c>
      <c r="G3" s="118"/>
      <c r="H3" s="119"/>
    </row>
    <row r="4" spans="1:8" x14ac:dyDescent="0.15">
      <c r="A4" s="120"/>
      <c r="B4" s="121"/>
      <c r="C4" s="122"/>
      <c r="D4" s="123">
        <v>15192</v>
      </c>
      <c r="E4" s="124"/>
      <c r="F4" s="125">
        <v>20975</v>
      </c>
      <c r="G4" s="126"/>
      <c r="H4" s="127"/>
    </row>
    <row r="5" spans="1:8" x14ac:dyDescent="0.15">
      <c r="A5" s="108" t="s">
        <v>513</v>
      </c>
      <c r="B5" s="113"/>
      <c r="C5" s="114"/>
      <c r="D5" s="115">
        <v>32294</v>
      </c>
      <c r="E5" s="116"/>
      <c r="F5" s="117">
        <v>39052</v>
      </c>
      <c r="G5" s="118"/>
      <c r="H5" s="119"/>
    </row>
    <row r="6" spans="1:8" x14ac:dyDescent="0.15">
      <c r="A6" s="120"/>
      <c r="B6" s="121"/>
      <c r="C6" s="122"/>
      <c r="D6" s="123">
        <v>12047</v>
      </c>
      <c r="E6" s="124"/>
      <c r="F6" s="125">
        <v>21186</v>
      </c>
      <c r="G6" s="126"/>
      <c r="H6" s="127"/>
    </row>
    <row r="7" spans="1:8" x14ac:dyDescent="0.15">
      <c r="A7" s="108" t="s">
        <v>514</v>
      </c>
      <c r="B7" s="113"/>
      <c r="C7" s="114"/>
      <c r="D7" s="115">
        <v>56945</v>
      </c>
      <c r="E7" s="116"/>
      <c r="F7" s="117">
        <v>41235</v>
      </c>
      <c r="G7" s="118"/>
      <c r="H7" s="119"/>
    </row>
    <row r="8" spans="1:8" x14ac:dyDescent="0.15">
      <c r="A8" s="120"/>
      <c r="B8" s="121"/>
      <c r="C8" s="122"/>
      <c r="D8" s="123">
        <v>14603</v>
      </c>
      <c r="E8" s="124"/>
      <c r="F8" s="125">
        <v>22086</v>
      </c>
      <c r="G8" s="126"/>
      <c r="H8" s="127"/>
    </row>
    <row r="9" spans="1:8" x14ac:dyDescent="0.15">
      <c r="A9" s="108" t="s">
        <v>515</v>
      </c>
      <c r="B9" s="113"/>
      <c r="C9" s="114"/>
      <c r="D9" s="115">
        <v>37638</v>
      </c>
      <c r="E9" s="116"/>
      <c r="F9" s="117">
        <v>41862</v>
      </c>
      <c r="G9" s="118"/>
      <c r="H9" s="119"/>
    </row>
    <row r="10" spans="1:8" x14ac:dyDescent="0.15">
      <c r="A10" s="120"/>
      <c r="B10" s="121"/>
      <c r="C10" s="122"/>
      <c r="D10" s="123">
        <v>11632</v>
      </c>
      <c r="E10" s="124"/>
      <c r="F10" s="125">
        <v>23710</v>
      </c>
      <c r="G10" s="126"/>
      <c r="H10" s="127"/>
    </row>
    <row r="11" spans="1:8" x14ac:dyDescent="0.15">
      <c r="A11" s="108" t="s">
        <v>516</v>
      </c>
      <c r="B11" s="113"/>
      <c r="C11" s="114"/>
      <c r="D11" s="115">
        <v>38372</v>
      </c>
      <c r="E11" s="116"/>
      <c r="F11" s="117">
        <v>43554</v>
      </c>
      <c r="G11" s="118"/>
      <c r="H11" s="119"/>
    </row>
    <row r="12" spans="1:8" x14ac:dyDescent="0.15">
      <c r="A12" s="120"/>
      <c r="B12" s="121"/>
      <c r="C12" s="128"/>
      <c r="D12" s="123">
        <v>15115</v>
      </c>
      <c r="E12" s="124"/>
      <c r="F12" s="125">
        <v>24811</v>
      </c>
      <c r="G12" s="126"/>
      <c r="H12" s="127"/>
    </row>
    <row r="13" spans="1:8" x14ac:dyDescent="0.15">
      <c r="A13" s="108"/>
      <c r="B13" s="113"/>
      <c r="C13" s="129"/>
      <c r="D13" s="130">
        <v>39990</v>
      </c>
      <c r="E13" s="131"/>
      <c r="F13" s="132">
        <v>40494</v>
      </c>
      <c r="G13" s="133"/>
      <c r="H13" s="119"/>
    </row>
    <row r="14" spans="1:8" x14ac:dyDescent="0.15">
      <c r="A14" s="120"/>
      <c r="B14" s="121"/>
      <c r="C14" s="122"/>
      <c r="D14" s="123">
        <v>13718</v>
      </c>
      <c r="E14" s="124"/>
      <c r="F14" s="125">
        <v>22554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1.93</v>
      </c>
      <c r="C19" s="134">
        <f>ROUND(VALUE(SUBSTITUTE(実質収支比率等に係る経年分析!G$48,"▲","-")),2)</f>
        <v>2.02</v>
      </c>
      <c r="D19" s="134">
        <f>ROUND(VALUE(SUBSTITUTE(実質収支比率等に係る経年分析!H$48,"▲","-")),2)</f>
        <v>2.65</v>
      </c>
      <c r="E19" s="134">
        <f>ROUND(VALUE(SUBSTITUTE(実質収支比率等に係る経年分析!I$48,"▲","-")),2)</f>
        <v>1.81</v>
      </c>
      <c r="F19" s="134">
        <f>ROUND(VALUE(SUBSTITUTE(実質収支比率等に係る経年分析!J$48,"▲","-")),2)</f>
        <v>3.54</v>
      </c>
    </row>
    <row r="20" spans="1:11" x14ac:dyDescent="0.15">
      <c r="A20" s="134" t="s">
        <v>43</v>
      </c>
      <c r="B20" s="134">
        <f>ROUND(VALUE(SUBSTITUTE(実質収支比率等に係る経年分析!F$47,"▲","-")),2)</f>
        <v>8.3000000000000007</v>
      </c>
      <c r="C20" s="134">
        <f>ROUND(VALUE(SUBSTITUTE(実質収支比率等に係る経年分析!G$47,"▲","-")),2)</f>
        <v>8.33</v>
      </c>
      <c r="D20" s="134">
        <f>ROUND(VALUE(SUBSTITUTE(実質収支比率等に係る経年分析!H$47,"▲","-")),2)</f>
        <v>8.8800000000000008</v>
      </c>
      <c r="E20" s="134">
        <f>ROUND(VALUE(SUBSTITUTE(実質収支比率等に係る経年分析!I$47,"▲","-")),2)</f>
        <v>9.2200000000000006</v>
      </c>
      <c r="F20" s="134">
        <f>ROUND(VALUE(SUBSTITUTE(実質収支比率等に係る経年分析!J$47,"▲","-")),2)</f>
        <v>9.6999999999999993</v>
      </c>
    </row>
    <row r="21" spans="1:11" x14ac:dyDescent="0.15">
      <c r="A21" s="134" t="s">
        <v>44</v>
      </c>
      <c r="B21" s="134">
        <f>IF(ISNUMBER(VALUE(SUBSTITUTE(実質収支比率等に係る経年分析!F$49,"▲","-"))),ROUND(VALUE(SUBSTITUTE(実質収支比率等に係る経年分析!F$49,"▲","-")),2),NA())</f>
        <v>-0.28000000000000003</v>
      </c>
      <c r="C21" s="134">
        <f>IF(ISNUMBER(VALUE(SUBSTITUTE(実質収支比率等に係る経年分析!G$49,"▲","-"))),ROUND(VALUE(SUBSTITUTE(実質収支比率等に係る経年分析!G$49,"▲","-")),2),NA())</f>
        <v>0.18</v>
      </c>
      <c r="D21" s="134">
        <f>IF(ISNUMBER(VALUE(SUBSTITUTE(実質収支比率等に係る経年分析!H$49,"▲","-"))),ROUND(VALUE(SUBSTITUTE(実質収支比率等に係る経年分析!H$49,"▲","-")),2),NA())</f>
        <v>1.31</v>
      </c>
      <c r="E21" s="134">
        <f>IF(ISNUMBER(VALUE(SUBSTITUTE(実質収支比率等に係る経年分析!I$49,"▲","-"))),ROUND(VALUE(SUBSTITUTE(実質収支比率等に係る経年分析!I$49,"▲","-")),2),NA())</f>
        <v>-0.48</v>
      </c>
      <c r="F21" s="134">
        <f>IF(ISNUMBER(VALUE(SUBSTITUTE(実質収支比率等に係る経年分析!J$49,"▲","-"))),ROUND(VALUE(SUBSTITUTE(実質収支比率等に係る経年分析!J$49,"▲","-")),2),NA())</f>
        <v>2.3199999999999998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4.7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#N/A</v>
      </c>
      <c r="E28" s="135">
        <f>IF(ROUND(VALUE(SUBSTITUTE(連結実質赤字比率に係る赤字・黒字の構成分析!G$42,"▲", "-")), 2) &gt;= 0, ABS(ROUND(VALUE(SUBSTITUTE(連結実質赤字比率に係る赤字・黒字の構成分析!G$42,"▲", "-")), 2)), NA())</f>
        <v>0</v>
      </c>
      <c r="F28" s="135" t="e">
        <f>IF(ROUND(VALUE(SUBSTITUTE(連結実質赤字比率に係る赤字・黒字の構成分析!H$42,"▲", "-")), 2) &lt; 0, ABS(ROUND(VALUE(SUBSTITUTE(連結実質赤字比率に係る赤字・黒字の構成分析!H$42,"▲", "-")), 2)), NA())</f>
        <v>#N/A</v>
      </c>
      <c r="G28" s="135">
        <f>IF(ROUND(VALUE(SUBSTITUTE(連結実質赤字比率に係る赤字・黒字の構成分析!H$42,"▲", "-")), 2) &gt;= 0, ABS(ROUND(VALUE(SUBSTITUTE(連結実質赤字比率に係る赤字・黒字の構成分析!H$42,"▲", "-")), 2)), NA())</f>
        <v>0</v>
      </c>
      <c r="H28" s="135" t="e">
        <f>IF(ROUND(VALUE(SUBSTITUTE(連結実質赤字比率に係る赤字・黒字の構成分析!I$42,"▲", "-")), 2) &lt; 0, ABS(ROUND(VALUE(SUBSTITUTE(連結実質赤字比率に係る赤字・黒字の構成分析!I$42,"▲", "-")), 2)), NA())</f>
        <v>#N/A</v>
      </c>
      <c r="I28" s="135">
        <f>IF(ROUND(VALUE(SUBSTITUTE(連結実質赤字比率に係る赤字・黒字の構成分析!I$42,"▲", "-")), 2) &gt;= 0, ABS(ROUND(VALUE(SUBSTITUTE(連結実質赤字比率に係る赤字・黒字の構成分析!I$42,"▲", "-")), 2)), NA())</f>
        <v>0</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地方卸売市場事業特別会計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0.28999999999999998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0.48</v>
      </c>
    </row>
    <row r="32" spans="1:11" x14ac:dyDescent="0.15">
      <c r="A32" s="135" t="str">
        <f>IF(連結実質赤字比率に係る赤字・黒字の構成分析!C$38="",NA(),連結実質赤字比率に係る赤字・黒字の構成分析!C$38)</f>
        <v>石ヶ谷墓園整備事業特別会計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0.63</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2.89</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4.1100000000000003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4.3899999999999997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7.58</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12241</v>
      </c>
      <c r="E42" s="136"/>
      <c r="F42" s="136"/>
      <c r="G42" s="136">
        <f>'実質公債費比率（分子）の構造'!L$52</f>
        <v>12152</v>
      </c>
      <c r="H42" s="136"/>
      <c r="I42" s="136"/>
      <c r="J42" s="136">
        <f>'実質公債費比率（分子）の構造'!M$52</f>
        <v>11894</v>
      </c>
      <c r="K42" s="136"/>
      <c r="L42" s="136"/>
      <c r="M42" s="136">
        <f>'実質公債費比率（分子）の構造'!N$52</f>
        <v>12244</v>
      </c>
      <c r="N42" s="136"/>
      <c r="O42" s="136"/>
      <c r="P42" s="136">
        <f>'実質公債費比率（分子）の構造'!O$52</f>
        <v>11758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25</v>
      </c>
      <c r="C44" s="136"/>
      <c r="D44" s="136"/>
      <c r="E44" s="136">
        <f>'実質公債費比率（分子）の構造'!L$50</f>
        <v>12</v>
      </c>
      <c r="F44" s="136"/>
      <c r="G44" s="136"/>
      <c r="H44" s="136">
        <f>'実質公債費比率（分子）の構造'!M$50</f>
        <v>34</v>
      </c>
      <c r="I44" s="136"/>
      <c r="J44" s="136"/>
      <c r="K44" s="136">
        <f>'実質公債費比率（分子）の構造'!N$50</f>
        <v>4</v>
      </c>
      <c r="L44" s="136"/>
      <c r="M44" s="136"/>
      <c r="N44" s="136">
        <f>'実質公債費比率（分子）の構造'!O$50</f>
        <v>1</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2533</v>
      </c>
      <c r="C46" s="136"/>
      <c r="D46" s="136"/>
      <c r="E46" s="136">
        <f>'実質公債費比率（分子）の構造'!L$48</f>
        <v>2306</v>
      </c>
      <c r="F46" s="136"/>
      <c r="G46" s="136"/>
      <c r="H46" s="136">
        <f>'実質公債費比率（分子）の構造'!M$48</f>
        <v>2389</v>
      </c>
      <c r="I46" s="136"/>
      <c r="J46" s="136"/>
      <c r="K46" s="136">
        <f>'実質公債費比率（分子）の構造'!N$48</f>
        <v>2244</v>
      </c>
      <c r="L46" s="136"/>
      <c r="M46" s="136"/>
      <c r="N46" s="136">
        <f>'実質公債費比率（分子）の構造'!O$48</f>
        <v>2347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13348</v>
      </c>
      <c r="C49" s="136"/>
      <c r="D49" s="136"/>
      <c r="E49" s="136">
        <f>'実質公債費比率（分子）の構造'!L$45</f>
        <v>12089</v>
      </c>
      <c r="F49" s="136"/>
      <c r="G49" s="136"/>
      <c r="H49" s="136">
        <f>'実質公債費比率（分子）の構造'!M$45</f>
        <v>11449</v>
      </c>
      <c r="I49" s="136"/>
      <c r="J49" s="136"/>
      <c r="K49" s="136">
        <f>'実質公債費比率（分子）の構造'!N$45</f>
        <v>11831</v>
      </c>
      <c r="L49" s="136"/>
      <c r="M49" s="136"/>
      <c r="N49" s="136">
        <f>'実質公債費比率（分子）の構造'!O$45</f>
        <v>11069</v>
      </c>
      <c r="O49" s="136"/>
      <c r="P49" s="136"/>
    </row>
    <row r="50" spans="1:16" x14ac:dyDescent="0.15">
      <c r="A50" s="136" t="s">
        <v>59</v>
      </c>
      <c r="B50" s="136" t="e">
        <f>NA()</f>
        <v>#N/A</v>
      </c>
      <c r="C50" s="136">
        <f>IF(ISNUMBER('実質公債費比率（分子）の構造'!K$53),'実質公債費比率（分子）の構造'!K$53,NA())</f>
        <v>3665</v>
      </c>
      <c r="D50" s="136" t="e">
        <f>NA()</f>
        <v>#N/A</v>
      </c>
      <c r="E50" s="136" t="e">
        <f>NA()</f>
        <v>#N/A</v>
      </c>
      <c r="F50" s="136">
        <f>IF(ISNUMBER('実質公債費比率（分子）の構造'!L$53),'実質公債費比率（分子）の構造'!L$53,NA())</f>
        <v>2255</v>
      </c>
      <c r="G50" s="136" t="e">
        <f>NA()</f>
        <v>#N/A</v>
      </c>
      <c r="H50" s="136" t="e">
        <f>NA()</f>
        <v>#N/A</v>
      </c>
      <c r="I50" s="136">
        <f>IF(ISNUMBER('実質公債費比率（分子）の構造'!M$53),'実質公債費比率（分子）の構造'!M$53,NA())</f>
        <v>1978</v>
      </c>
      <c r="J50" s="136" t="e">
        <f>NA()</f>
        <v>#N/A</v>
      </c>
      <c r="K50" s="136" t="e">
        <f>NA()</f>
        <v>#N/A</v>
      </c>
      <c r="L50" s="136">
        <f>IF(ISNUMBER('実質公債費比率（分子）の構造'!N$53),'実質公債費比率（分子）の構造'!N$53,NA())</f>
        <v>1835</v>
      </c>
      <c r="M50" s="136" t="e">
        <f>NA()</f>
        <v>#N/A</v>
      </c>
      <c r="N50" s="136" t="e">
        <f>NA()</f>
        <v>#N/A</v>
      </c>
      <c r="O50" s="136">
        <f>IF(ISNUMBER('実質公債費比率（分子）の構造'!O$53),'実質公債費比率（分子）の構造'!O$53,NA())</f>
        <v>1659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88996</v>
      </c>
      <c r="E56" s="135"/>
      <c r="F56" s="135"/>
      <c r="G56" s="135">
        <f>'将来負担比率（分子）の構造'!J$51</f>
        <v>90563</v>
      </c>
      <c r="H56" s="135"/>
      <c r="I56" s="135"/>
      <c r="J56" s="135">
        <f>'将来負担比率（分子）の構造'!K$51</f>
        <v>90446</v>
      </c>
      <c r="K56" s="135"/>
      <c r="L56" s="135"/>
      <c r="M56" s="135">
        <f>'将来負担比率（分子）の構造'!L$51</f>
        <v>89810</v>
      </c>
      <c r="N56" s="135"/>
      <c r="O56" s="135"/>
      <c r="P56" s="135">
        <f>'将来負担比率（分子）の構造'!M$51</f>
        <v>89878</v>
      </c>
    </row>
    <row r="57" spans="1:16" x14ac:dyDescent="0.15">
      <c r="A57" s="135" t="s">
        <v>35</v>
      </c>
      <c r="B57" s="135"/>
      <c r="C57" s="135"/>
      <c r="D57" s="135">
        <f>'将来負担比率（分子）の構造'!I$50</f>
        <v>34807</v>
      </c>
      <c r="E57" s="135"/>
      <c r="F57" s="135"/>
      <c r="G57" s="135">
        <f>'将来負担比率（分子）の構造'!J$50</f>
        <v>33967</v>
      </c>
      <c r="H57" s="135"/>
      <c r="I57" s="135"/>
      <c r="J57" s="135">
        <f>'将来負担比率（分子）の構造'!K$50</f>
        <v>34712</v>
      </c>
      <c r="K57" s="135"/>
      <c r="L57" s="135"/>
      <c r="M57" s="135">
        <f>'将来負担比率（分子）の構造'!L$50</f>
        <v>33230</v>
      </c>
      <c r="N57" s="135"/>
      <c r="O57" s="135"/>
      <c r="P57" s="135">
        <f>'将来負担比率（分子）の構造'!M$50</f>
        <v>32206</v>
      </c>
    </row>
    <row r="58" spans="1:16" x14ac:dyDescent="0.15">
      <c r="A58" s="135" t="s">
        <v>34</v>
      </c>
      <c r="B58" s="135"/>
      <c r="C58" s="135"/>
      <c r="D58" s="135">
        <f>'将来負担比率（分子）の構造'!I$49</f>
        <v>10186</v>
      </c>
      <c r="E58" s="135"/>
      <c r="F58" s="135"/>
      <c r="G58" s="135">
        <f>'将来負担比率（分子）の構造'!J$49</f>
        <v>10636</v>
      </c>
      <c r="H58" s="135"/>
      <c r="I58" s="135"/>
      <c r="J58" s="135">
        <f>'将来負担比率（分子）の構造'!K$49</f>
        <v>11166</v>
      </c>
      <c r="K58" s="135"/>
      <c r="L58" s="135"/>
      <c r="M58" s="135">
        <f>'将来負担比率（分子）の構造'!L$49</f>
        <v>12120</v>
      </c>
      <c r="N58" s="135"/>
      <c r="O58" s="135"/>
      <c r="P58" s="135">
        <f>'将来負担比率（分子）の構造'!M$49</f>
        <v>13166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2388</v>
      </c>
      <c r="C61" s="135"/>
      <c r="D61" s="135"/>
      <c r="E61" s="135">
        <f>'将来負担比率（分子）の構造'!J$46</f>
        <v>2053</v>
      </c>
      <c r="F61" s="135"/>
      <c r="G61" s="135"/>
      <c r="H61" s="135">
        <f>'将来負担比率（分子）の構造'!K$46</f>
        <v>6</v>
      </c>
      <c r="I61" s="135"/>
      <c r="J61" s="135"/>
      <c r="K61" s="135">
        <f>'将来負担比率（分子）の構造'!L$46</f>
        <v>5</v>
      </c>
      <c r="L61" s="135"/>
      <c r="M61" s="135"/>
      <c r="N61" s="135">
        <f>'将来負担比率（分子）の構造'!M$46</f>
        <v>7</v>
      </c>
      <c r="O61" s="135"/>
      <c r="P61" s="135"/>
    </row>
    <row r="62" spans="1:16" x14ac:dyDescent="0.15">
      <c r="A62" s="135" t="s">
        <v>29</v>
      </c>
      <c r="B62" s="135">
        <f>'将来負担比率（分子）の構造'!I$45</f>
        <v>16848</v>
      </c>
      <c r="C62" s="135"/>
      <c r="D62" s="135"/>
      <c r="E62" s="135">
        <f>'将来負担比率（分子）の構造'!J$45</f>
        <v>17049</v>
      </c>
      <c r="F62" s="135"/>
      <c r="G62" s="135"/>
      <c r="H62" s="135">
        <f>'将来負担比率（分子）の構造'!K$45</f>
        <v>16102</v>
      </c>
      <c r="I62" s="135"/>
      <c r="J62" s="135"/>
      <c r="K62" s="135">
        <f>'将来負担比率（分子）の構造'!L$45</f>
        <v>15052</v>
      </c>
      <c r="L62" s="135"/>
      <c r="M62" s="135"/>
      <c r="N62" s="135">
        <f>'将来負担比率（分子）の構造'!M$45</f>
        <v>14381</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33579</v>
      </c>
      <c r="C64" s="135"/>
      <c r="D64" s="135"/>
      <c r="E64" s="135">
        <f>'将来負担比率（分子）の構造'!J$43</f>
        <v>31591</v>
      </c>
      <c r="F64" s="135"/>
      <c r="G64" s="135"/>
      <c r="H64" s="135">
        <f>'将来負担比率（分子）の構造'!K$43</f>
        <v>30583</v>
      </c>
      <c r="I64" s="135"/>
      <c r="J64" s="135"/>
      <c r="K64" s="135">
        <f>'将来負担比率（分子）の構造'!L$43</f>
        <v>29452</v>
      </c>
      <c r="L64" s="135"/>
      <c r="M64" s="135"/>
      <c r="N64" s="135">
        <f>'将来負担比率（分子）の構造'!M$43</f>
        <v>28911</v>
      </c>
      <c r="O64" s="135"/>
      <c r="P64" s="135"/>
    </row>
    <row r="65" spans="1:16" x14ac:dyDescent="0.15">
      <c r="A65" s="135" t="s">
        <v>26</v>
      </c>
      <c r="B65" s="135">
        <f>'将来負担比率（分子）の構造'!I$42</f>
        <v>6374</v>
      </c>
      <c r="C65" s="135"/>
      <c r="D65" s="135"/>
      <c r="E65" s="135">
        <f>'将来負担比率（分子）の構造'!J$42</f>
        <v>6369</v>
      </c>
      <c r="F65" s="135"/>
      <c r="G65" s="135"/>
      <c r="H65" s="135">
        <f>'将来負担比率（分子）の構造'!K$42</f>
        <v>10</v>
      </c>
      <c r="I65" s="135"/>
      <c r="J65" s="135"/>
      <c r="K65" s="135">
        <f>'将来負担比率（分子）の構造'!L$42</f>
        <v>3</v>
      </c>
      <c r="L65" s="135"/>
      <c r="M65" s="135"/>
      <c r="N65" s="135">
        <f>'将来負担比率（分子）の構造'!M$42</f>
        <v>1</v>
      </c>
      <c r="O65" s="135"/>
      <c r="P65" s="135"/>
    </row>
    <row r="66" spans="1:16" x14ac:dyDescent="0.15">
      <c r="A66" s="135" t="s">
        <v>25</v>
      </c>
      <c r="B66" s="135">
        <f>'将来負担比率（分子）の構造'!I$41</f>
        <v>105298</v>
      </c>
      <c r="C66" s="135"/>
      <c r="D66" s="135"/>
      <c r="E66" s="135">
        <f>'将来負担比率（分子）の構造'!J$41</f>
        <v>105064</v>
      </c>
      <c r="F66" s="135"/>
      <c r="G66" s="135"/>
      <c r="H66" s="135">
        <f>'将来負担比率（分子）の構造'!K$41</f>
        <v>116734</v>
      </c>
      <c r="I66" s="135"/>
      <c r="J66" s="135"/>
      <c r="K66" s="135">
        <f>'将来負担比率（分子）の構造'!L$41</f>
        <v>115963</v>
      </c>
      <c r="L66" s="135"/>
      <c r="M66" s="135"/>
      <c r="N66" s="135">
        <f>'将来負担比率（分子）の構造'!M$41</f>
        <v>116546</v>
      </c>
      <c r="O66" s="135"/>
      <c r="P66" s="135"/>
    </row>
    <row r="67" spans="1:16" x14ac:dyDescent="0.15">
      <c r="A67" s="135" t="s">
        <v>63</v>
      </c>
      <c r="B67" s="135" t="e">
        <f>NA()</f>
        <v>#N/A</v>
      </c>
      <c r="C67" s="135">
        <f>IF(ISNUMBER('将来負担比率（分子）の構造'!I$52), IF('将来負担比率（分子）の構造'!I$52 &lt; 0, 0, '将来負担比率（分子）の構造'!I$52), NA())</f>
        <v>30499</v>
      </c>
      <c r="D67" s="135" t="e">
        <f>NA()</f>
        <v>#N/A</v>
      </c>
      <c r="E67" s="135" t="e">
        <f>NA()</f>
        <v>#N/A</v>
      </c>
      <c r="F67" s="135">
        <f>IF(ISNUMBER('将来負担比率（分子）の構造'!J$52), IF('将来負担比率（分子）の構造'!J$52 &lt; 0, 0, '将来負担比率（分子）の構造'!J$52), NA())</f>
        <v>26960</v>
      </c>
      <c r="G67" s="135" t="e">
        <f>NA()</f>
        <v>#N/A</v>
      </c>
      <c r="H67" s="135" t="e">
        <f>NA()</f>
        <v>#N/A</v>
      </c>
      <c r="I67" s="135">
        <f>IF(ISNUMBER('将来負担比率（分子）の構造'!K$52), IF('将来負担比率（分子）の構造'!K$52 &lt; 0, 0, '将来負担比率（分子）の構造'!K$52), NA())</f>
        <v>27112</v>
      </c>
      <c r="J67" s="135" t="e">
        <f>NA()</f>
        <v>#N/A</v>
      </c>
      <c r="K67" s="135" t="e">
        <f>NA()</f>
        <v>#N/A</v>
      </c>
      <c r="L67" s="135">
        <f>IF(ISNUMBER('将来負担比率（分子）の構造'!L$52), IF('将来負担比率（分子）の構造'!L$52 &lt; 0, 0, '将来負担比率（分子）の構造'!L$52), NA())</f>
        <v>25315</v>
      </c>
      <c r="M67" s="135" t="e">
        <f>NA()</f>
        <v>#N/A</v>
      </c>
      <c r="N67" s="135" t="e">
        <f>NA()</f>
        <v>#N/A</v>
      </c>
      <c r="O67" s="135">
        <f>IF(ISNUMBER('将来負担比率（分子）の構造'!M$52), IF('将来負担比率（分子）の構造'!M$52 &lt; 0, 0, '将来負担比率（分子）の構造'!M$52), NA())</f>
        <v>24597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40470272</v>
      </c>
      <c r="S5" s="669"/>
      <c r="T5" s="669"/>
      <c r="U5" s="669"/>
      <c r="V5" s="669"/>
      <c r="W5" s="669"/>
      <c r="X5" s="669"/>
      <c r="Y5" s="716"/>
      <c r="Z5" s="729">
        <v>39.299999999999997</v>
      </c>
      <c r="AA5" s="729"/>
      <c r="AB5" s="729"/>
      <c r="AC5" s="729"/>
      <c r="AD5" s="730">
        <v>37192040</v>
      </c>
      <c r="AE5" s="730"/>
      <c r="AF5" s="730"/>
      <c r="AG5" s="730"/>
      <c r="AH5" s="730"/>
      <c r="AI5" s="730"/>
      <c r="AJ5" s="730"/>
      <c r="AK5" s="730"/>
      <c r="AL5" s="717">
        <v>69.2</v>
      </c>
      <c r="AM5" s="686"/>
      <c r="AN5" s="686"/>
      <c r="AO5" s="718"/>
      <c r="AP5" s="705" t="s">
        <v>207</v>
      </c>
      <c r="AQ5" s="706"/>
      <c r="AR5" s="706"/>
      <c r="AS5" s="706"/>
      <c r="AT5" s="706"/>
      <c r="AU5" s="706"/>
      <c r="AV5" s="706"/>
      <c r="AW5" s="706"/>
      <c r="AX5" s="706"/>
      <c r="AY5" s="706"/>
      <c r="AZ5" s="706"/>
      <c r="BA5" s="706"/>
      <c r="BB5" s="706"/>
      <c r="BC5" s="706"/>
      <c r="BD5" s="706"/>
      <c r="BE5" s="706"/>
      <c r="BF5" s="707"/>
      <c r="BG5" s="618">
        <v>37191034</v>
      </c>
      <c r="BH5" s="619"/>
      <c r="BI5" s="619"/>
      <c r="BJ5" s="619"/>
      <c r="BK5" s="619"/>
      <c r="BL5" s="619"/>
      <c r="BM5" s="619"/>
      <c r="BN5" s="620"/>
      <c r="BO5" s="671">
        <v>91.9</v>
      </c>
      <c r="BP5" s="671"/>
      <c r="BQ5" s="671"/>
      <c r="BR5" s="671"/>
      <c r="BS5" s="672">
        <v>591377</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485609</v>
      </c>
      <c r="S6" s="619"/>
      <c r="T6" s="619"/>
      <c r="U6" s="619"/>
      <c r="V6" s="619"/>
      <c r="W6" s="619"/>
      <c r="X6" s="619"/>
      <c r="Y6" s="620"/>
      <c r="Z6" s="671">
        <v>0.5</v>
      </c>
      <c r="AA6" s="671"/>
      <c r="AB6" s="671"/>
      <c r="AC6" s="671"/>
      <c r="AD6" s="672">
        <v>485609</v>
      </c>
      <c r="AE6" s="672"/>
      <c r="AF6" s="672"/>
      <c r="AG6" s="672"/>
      <c r="AH6" s="672"/>
      <c r="AI6" s="672"/>
      <c r="AJ6" s="672"/>
      <c r="AK6" s="672"/>
      <c r="AL6" s="641">
        <v>0.9</v>
      </c>
      <c r="AM6" s="673"/>
      <c r="AN6" s="673"/>
      <c r="AO6" s="674"/>
      <c r="AP6" s="615" t="s">
        <v>212</v>
      </c>
      <c r="AQ6" s="616"/>
      <c r="AR6" s="616"/>
      <c r="AS6" s="616"/>
      <c r="AT6" s="616"/>
      <c r="AU6" s="616"/>
      <c r="AV6" s="616"/>
      <c r="AW6" s="616"/>
      <c r="AX6" s="616"/>
      <c r="AY6" s="616"/>
      <c r="AZ6" s="616"/>
      <c r="BA6" s="616"/>
      <c r="BB6" s="616"/>
      <c r="BC6" s="616"/>
      <c r="BD6" s="616"/>
      <c r="BE6" s="616"/>
      <c r="BF6" s="617"/>
      <c r="BG6" s="618">
        <v>37191034</v>
      </c>
      <c r="BH6" s="619"/>
      <c r="BI6" s="619"/>
      <c r="BJ6" s="619"/>
      <c r="BK6" s="619"/>
      <c r="BL6" s="619"/>
      <c r="BM6" s="619"/>
      <c r="BN6" s="620"/>
      <c r="BO6" s="671">
        <v>91.9</v>
      </c>
      <c r="BP6" s="671"/>
      <c r="BQ6" s="671"/>
      <c r="BR6" s="671"/>
      <c r="BS6" s="672">
        <v>591377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608340</v>
      </c>
      <c r="CS6" s="619"/>
      <c r="CT6" s="619"/>
      <c r="CU6" s="619"/>
      <c r="CV6" s="619"/>
      <c r="CW6" s="619"/>
      <c r="CX6" s="619"/>
      <c r="CY6" s="620"/>
      <c r="CZ6" s="671">
        <v>0.6</v>
      </c>
      <c r="DA6" s="671"/>
      <c r="DB6" s="671"/>
      <c r="DC6" s="671"/>
      <c r="DD6" s="624" t="s">
        <v>214</v>
      </c>
      <c r="DE6" s="619"/>
      <c r="DF6" s="619"/>
      <c r="DG6" s="619"/>
      <c r="DH6" s="619"/>
      <c r="DI6" s="619"/>
      <c r="DJ6" s="619"/>
      <c r="DK6" s="619"/>
      <c r="DL6" s="619"/>
      <c r="DM6" s="619"/>
      <c r="DN6" s="619"/>
      <c r="DO6" s="619"/>
      <c r="DP6" s="620"/>
      <c r="DQ6" s="624">
        <v>608254</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102284</v>
      </c>
      <c r="S7" s="619"/>
      <c r="T7" s="619"/>
      <c r="U7" s="619"/>
      <c r="V7" s="619"/>
      <c r="W7" s="619"/>
      <c r="X7" s="619"/>
      <c r="Y7" s="620"/>
      <c r="Z7" s="671">
        <v>0.1</v>
      </c>
      <c r="AA7" s="671"/>
      <c r="AB7" s="671"/>
      <c r="AC7" s="671"/>
      <c r="AD7" s="672">
        <v>102284</v>
      </c>
      <c r="AE7" s="672"/>
      <c r="AF7" s="672"/>
      <c r="AG7" s="672"/>
      <c r="AH7" s="672"/>
      <c r="AI7" s="672"/>
      <c r="AJ7" s="672"/>
      <c r="AK7" s="672"/>
      <c r="AL7" s="641">
        <v>0.2</v>
      </c>
      <c r="AM7" s="673"/>
      <c r="AN7" s="673"/>
      <c r="AO7" s="674"/>
      <c r="AP7" s="615" t="s">
        <v>216</v>
      </c>
      <c r="AQ7" s="616"/>
      <c r="AR7" s="616"/>
      <c r="AS7" s="616"/>
      <c r="AT7" s="616"/>
      <c r="AU7" s="616"/>
      <c r="AV7" s="616"/>
      <c r="AW7" s="616"/>
      <c r="AX7" s="616"/>
      <c r="AY7" s="616"/>
      <c r="AZ7" s="616"/>
      <c r="BA7" s="616"/>
      <c r="BB7" s="616"/>
      <c r="BC7" s="616"/>
      <c r="BD7" s="616"/>
      <c r="BE7" s="616"/>
      <c r="BF7" s="617"/>
      <c r="BG7" s="618">
        <v>18863398</v>
      </c>
      <c r="BH7" s="619"/>
      <c r="BI7" s="619"/>
      <c r="BJ7" s="619"/>
      <c r="BK7" s="619"/>
      <c r="BL7" s="619"/>
      <c r="BM7" s="619"/>
      <c r="BN7" s="620"/>
      <c r="BO7" s="671">
        <v>46.6</v>
      </c>
      <c r="BP7" s="671"/>
      <c r="BQ7" s="671"/>
      <c r="BR7" s="671"/>
      <c r="BS7" s="672">
        <v>591377</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9201815</v>
      </c>
      <c r="CS7" s="619"/>
      <c r="CT7" s="619"/>
      <c r="CU7" s="619"/>
      <c r="CV7" s="619"/>
      <c r="CW7" s="619"/>
      <c r="CX7" s="619"/>
      <c r="CY7" s="620"/>
      <c r="CZ7" s="671">
        <v>9.1999999999999993</v>
      </c>
      <c r="DA7" s="671"/>
      <c r="DB7" s="671"/>
      <c r="DC7" s="671"/>
      <c r="DD7" s="624">
        <v>72010</v>
      </c>
      <c r="DE7" s="619"/>
      <c r="DF7" s="619"/>
      <c r="DG7" s="619"/>
      <c r="DH7" s="619"/>
      <c r="DI7" s="619"/>
      <c r="DJ7" s="619"/>
      <c r="DK7" s="619"/>
      <c r="DL7" s="619"/>
      <c r="DM7" s="619"/>
      <c r="DN7" s="619"/>
      <c r="DO7" s="619"/>
      <c r="DP7" s="620"/>
      <c r="DQ7" s="624">
        <v>7915050</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329113</v>
      </c>
      <c r="S8" s="619"/>
      <c r="T8" s="619"/>
      <c r="U8" s="619"/>
      <c r="V8" s="619"/>
      <c r="W8" s="619"/>
      <c r="X8" s="619"/>
      <c r="Y8" s="620"/>
      <c r="Z8" s="671">
        <v>0.3</v>
      </c>
      <c r="AA8" s="671"/>
      <c r="AB8" s="671"/>
      <c r="AC8" s="671"/>
      <c r="AD8" s="672">
        <v>329113</v>
      </c>
      <c r="AE8" s="672"/>
      <c r="AF8" s="672"/>
      <c r="AG8" s="672"/>
      <c r="AH8" s="672"/>
      <c r="AI8" s="672"/>
      <c r="AJ8" s="672"/>
      <c r="AK8" s="672"/>
      <c r="AL8" s="641">
        <v>0.6</v>
      </c>
      <c r="AM8" s="673"/>
      <c r="AN8" s="673"/>
      <c r="AO8" s="674"/>
      <c r="AP8" s="615" t="s">
        <v>219</v>
      </c>
      <c r="AQ8" s="616"/>
      <c r="AR8" s="616"/>
      <c r="AS8" s="616"/>
      <c r="AT8" s="616"/>
      <c r="AU8" s="616"/>
      <c r="AV8" s="616"/>
      <c r="AW8" s="616"/>
      <c r="AX8" s="616"/>
      <c r="AY8" s="616"/>
      <c r="AZ8" s="616"/>
      <c r="BA8" s="616"/>
      <c r="BB8" s="616"/>
      <c r="BC8" s="616"/>
      <c r="BD8" s="616"/>
      <c r="BE8" s="616"/>
      <c r="BF8" s="617"/>
      <c r="BG8" s="618">
        <v>468652</v>
      </c>
      <c r="BH8" s="619"/>
      <c r="BI8" s="619"/>
      <c r="BJ8" s="619"/>
      <c r="BK8" s="619"/>
      <c r="BL8" s="619"/>
      <c r="BM8" s="619"/>
      <c r="BN8" s="620"/>
      <c r="BO8" s="671">
        <v>1.2</v>
      </c>
      <c r="BP8" s="671"/>
      <c r="BQ8" s="671"/>
      <c r="BR8" s="671"/>
      <c r="BS8" s="624" t="s">
        <v>111</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42801744</v>
      </c>
      <c r="CS8" s="619"/>
      <c r="CT8" s="619"/>
      <c r="CU8" s="619"/>
      <c r="CV8" s="619"/>
      <c r="CW8" s="619"/>
      <c r="CX8" s="619"/>
      <c r="CY8" s="620"/>
      <c r="CZ8" s="671">
        <v>43</v>
      </c>
      <c r="DA8" s="671"/>
      <c r="DB8" s="671"/>
      <c r="DC8" s="671"/>
      <c r="DD8" s="624">
        <v>262474</v>
      </c>
      <c r="DE8" s="619"/>
      <c r="DF8" s="619"/>
      <c r="DG8" s="619"/>
      <c r="DH8" s="619"/>
      <c r="DI8" s="619"/>
      <c r="DJ8" s="619"/>
      <c r="DK8" s="619"/>
      <c r="DL8" s="619"/>
      <c r="DM8" s="619"/>
      <c r="DN8" s="619"/>
      <c r="DO8" s="619"/>
      <c r="DP8" s="620"/>
      <c r="DQ8" s="624">
        <v>19660252</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323803</v>
      </c>
      <c r="S9" s="619"/>
      <c r="T9" s="619"/>
      <c r="U9" s="619"/>
      <c r="V9" s="619"/>
      <c r="W9" s="619"/>
      <c r="X9" s="619"/>
      <c r="Y9" s="620"/>
      <c r="Z9" s="671">
        <v>0.3</v>
      </c>
      <c r="AA9" s="671"/>
      <c r="AB9" s="671"/>
      <c r="AC9" s="671"/>
      <c r="AD9" s="672">
        <v>323803</v>
      </c>
      <c r="AE9" s="672"/>
      <c r="AF9" s="672"/>
      <c r="AG9" s="672"/>
      <c r="AH9" s="672"/>
      <c r="AI9" s="672"/>
      <c r="AJ9" s="672"/>
      <c r="AK9" s="672"/>
      <c r="AL9" s="641">
        <v>0.6</v>
      </c>
      <c r="AM9" s="673"/>
      <c r="AN9" s="673"/>
      <c r="AO9" s="674"/>
      <c r="AP9" s="615" t="s">
        <v>222</v>
      </c>
      <c r="AQ9" s="616"/>
      <c r="AR9" s="616"/>
      <c r="AS9" s="616"/>
      <c r="AT9" s="616"/>
      <c r="AU9" s="616"/>
      <c r="AV9" s="616"/>
      <c r="AW9" s="616"/>
      <c r="AX9" s="616"/>
      <c r="AY9" s="616"/>
      <c r="AZ9" s="616"/>
      <c r="BA9" s="616"/>
      <c r="BB9" s="616"/>
      <c r="BC9" s="616"/>
      <c r="BD9" s="616"/>
      <c r="BE9" s="616"/>
      <c r="BF9" s="617"/>
      <c r="BG9" s="618">
        <v>14993286</v>
      </c>
      <c r="BH9" s="619"/>
      <c r="BI9" s="619"/>
      <c r="BJ9" s="619"/>
      <c r="BK9" s="619"/>
      <c r="BL9" s="619"/>
      <c r="BM9" s="619"/>
      <c r="BN9" s="620"/>
      <c r="BO9" s="671">
        <v>37</v>
      </c>
      <c r="BP9" s="671"/>
      <c r="BQ9" s="671"/>
      <c r="BR9" s="671"/>
      <c r="BS9" s="624" t="s">
        <v>111</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7450922</v>
      </c>
      <c r="CS9" s="619"/>
      <c r="CT9" s="619"/>
      <c r="CU9" s="619"/>
      <c r="CV9" s="619"/>
      <c r="CW9" s="619"/>
      <c r="CX9" s="619"/>
      <c r="CY9" s="620"/>
      <c r="CZ9" s="671">
        <v>7.5</v>
      </c>
      <c r="DA9" s="671"/>
      <c r="DB9" s="671"/>
      <c r="DC9" s="671"/>
      <c r="DD9" s="624">
        <v>683098</v>
      </c>
      <c r="DE9" s="619"/>
      <c r="DF9" s="619"/>
      <c r="DG9" s="619"/>
      <c r="DH9" s="619"/>
      <c r="DI9" s="619"/>
      <c r="DJ9" s="619"/>
      <c r="DK9" s="619"/>
      <c r="DL9" s="619"/>
      <c r="DM9" s="619"/>
      <c r="DN9" s="619"/>
      <c r="DO9" s="619"/>
      <c r="DP9" s="620"/>
      <c r="DQ9" s="624">
        <v>5641463</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4951036</v>
      </c>
      <c r="S10" s="619"/>
      <c r="T10" s="619"/>
      <c r="U10" s="619"/>
      <c r="V10" s="619"/>
      <c r="W10" s="619"/>
      <c r="X10" s="619"/>
      <c r="Y10" s="620"/>
      <c r="Z10" s="671">
        <v>4.8</v>
      </c>
      <c r="AA10" s="671"/>
      <c r="AB10" s="671"/>
      <c r="AC10" s="671"/>
      <c r="AD10" s="672">
        <v>4951036</v>
      </c>
      <c r="AE10" s="672"/>
      <c r="AF10" s="672"/>
      <c r="AG10" s="672"/>
      <c r="AH10" s="672"/>
      <c r="AI10" s="672"/>
      <c r="AJ10" s="672"/>
      <c r="AK10" s="672"/>
      <c r="AL10" s="641">
        <v>9.1999999999999993</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694408</v>
      </c>
      <c r="BH10" s="619"/>
      <c r="BI10" s="619"/>
      <c r="BJ10" s="619"/>
      <c r="BK10" s="619"/>
      <c r="BL10" s="619"/>
      <c r="BM10" s="619"/>
      <c r="BN10" s="620"/>
      <c r="BO10" s="671">
        <v>1.7</v>
      </c>
      <c r="BP10" s="671"/>
      <c r="BQ10" s="671"/>
      <c r="BR10" s="671"/>
      <c r="BS10" s="624">
        <v>115154</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195098</v>
      </c>
      <c r="CS10" s="619"/>
      <c r="CT10" s="619"/>
      <c r="CU10" s="619"/>
      <c r="CV10" s="619"/>
      <c r="CW10" s="619"/>
      <c r="CX10" s="619"/>
      <c r="CY10" s="620"/>
      <c r="CZ10" s="671">
        <v>0.2</v>
      </c>
      <c r="DA10" s="671"/>
      <c r="DB10" s="671"/>
      <c r="DC10" s="671"/>
      <c r="DD10" s="624">
        <v>19931</v>
      </c>
      <c r="DE10" s="619"/>
      <c r="DF10" s="619"/>
      <c r="DG10" s="619"/>
      <c r="DH10" s="619"/>
      <c r="DI10" s="619"/>
      <c r="DJ10" s="619"/>
      <c r="DK10" s="619"/>
      <c r="DL10" s="619"/>
      <c r="DM10" s="619"/>
      <c r="DN10" s="619"/>
      <c r="DO10" s="619"/>
      <c r="DP10" s="620"/>
      <c r="DQ10" s="624">
        <v>102780</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111</v>
      </c>
      <c r="S11" s="619"/>
      <c r="T11" s="619"/>
      <c r="U11" s="619"/>
      <c r="V11" s="619"/>
      <c r="W11" s="619"/>
      <c r="X11" s="619"/>
      <c r="Y11" s="620"/>
      <c r="Z11" s="671" t="s">
        <v>111</v>
      </c>
      <c r="AA11" s="671"/>
      <c r="AB11" s="671"/>
      <c r="AC11" s="671"/>
      <c r="AD11" s="672" t="s">
        <v>111</v>
      </c>
      <c r="AE11" s="672"/>
      <c r="AF11" s="672"/>
      <c r="AG11" s="672"/>
      <c r="AH11" s="672"/>
      <c r="AI11" s="672"/>
      <c r="AJ11" s="672"/>
      <c r="AK11" s="672"/>
      <c r="AL11" s="641" t="s">
        <v>111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2707052</v>
      </c>
      <c r="BH11" s="619"/>
      <c r="BI11" s="619"/>
      <c r="BJ11" s="619"/>
      <c r="BK11" s="619"/>
      <c r="BL11" s="619"/>
      <c r="BM11" s="619"/>
      <c r="BN11" s="620"/>
      <c r="BO11" s="671">
        <v>6.7</v>
      </c>
      <c r="BP11" s="671"/>
      <c r="BQ11" s="671"/>
      <c r="BR11" s="671"/>
      <c r="BS11" s="624">
        <v>476223</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536614</v>
      </c>
      <c r="CS11" s="619"/>
      <c r="CT11" s="619"/>
      <c r="CU11" s="619"/>
      <c r="CV11" s="619"/>
      <c r="CW11" s="619"/>
      <c r="CX11" s="619"/>
      <c r="CY11" s="620"/>
      <c r="CZ11" s="671">
        <v>0.5</v>
      </c>
      <c r="DA11" s="671"/>
      <c r="DB11" s="671"/>
      <c r="DC11" s="671"/>
      <c r="DD11" s="624">
        <v>187173</v>
      </c>
      <c r="DE11" s="619"/>
      <c r="DF11" s="619"/>
      <c r="DG11" s="619"/>
      <c r="DH11" s="619"/>
      <c r="DI11" s="619"/>
      <c r="DJ11" s="619"/>
      <c r="DK11" s="619"/>
      <c r="DL11" s="619"/>
      <c r="DM11" s="619"/>
      <c r="DN11" s="619"/>
      <c r="DO11" s="619"/>
      <c r="DP11" s="620"/>
      <c r="DQ11" s="624">
        <v>333617</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111</v>
      </c>
      <c r="S12" s="619"/>
      <c r="T12" s="619"/>
      <c r="U12" s="619"/>
      <c r="V12" s="619"/>
      <c r="W12" s="619"/>
      <c r="X12" s="619"/>
      <c r="Y12" s="620"/>
      <c r="Z12" s="671" t="s">
        <v>111</v>
      </c>
      <c r="AA12" s="671"/>
      <c r="AB12" s="671"/>
      <c r="AC12" s="671"/>
      <c r="AD12" s="672" t="s">
        <v>111</v>
      </c>
      <c r="AE12" s="672"/>
      <c r="AF12" s="672"/>
      <c r="AG12" s="672"/>
      <c r="AH12" s="672"/>
      <c r="AI12" s="672"/>
      <c r="AJ12" s="672"/>
      <c r="AK12" s="672"/>
      <c r="AL12" s="641" t="s">
        <v>111</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16310206</v>
      </c>
      <c r="BH12" s="619"/>
      <c r="BI12" s="619"/>
      <c r="BJ12" s="619"/>
      <c r="BK12" s="619"/>
      <c r="BL12" s="619"/>
      <c r="BM12" s="619"/>
      <c r="BN12" s="620"/>
      <c r="BO12" s="671">
        <v>40.299999999999997</v>
      </c>
      <c r="BP12" s="671"/>
      <c r="BQ12" s="671"/>
      <c r="BR12" s="671"/>
      <c r="BS12" s="624" t="s">
        <v>111</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1168086</v>
      </c>
      <c r="CS12" s="619"/>
      <c r="CT12" s="619"/>
      <c r="CU12" s="619"/>
      <c r="CV12" s="619"/>
      <c r="CW12" s="619"/>
      <c r="CX12" s="619"/>
      <c r="CY12" s="620"/>
      <c r="CZ12" s="671">
        <v>1.2</v>
      </c>
      <c r="DA12" s="671"/>
      <c r="DB12" s="671"/>
      <c r="DC12" s="671"/>
      <c r="DD12" s="624">
        <v>6785</v>
      </c>
      <c r="DE12" s="619"/>
      <c r="DF12" s="619"/>
      <c r="DG12" s="619"/>
      <c r="DH12" s="619"/>
      <c r="DI12" s="619"/>
      <c r="DJ12" s="619"/>
      <c r="DK12" s="619"/>
      <c r="DL12" s="619"/>
      <c r="DM12" s="619"/>
      <c r="DN12" s="619"/>
      <c r="DO12" s="619"/>
      <c r="DP12" s="620"/>
      <c r="DQ12" s="624">
        <v>749850</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133423</v>
      </c>
      <c r="S13" s="619"/>
      <c r="T13" s="619"/>
      <c r="U13" s="619"/>
      <c r="V13" s="619"/>
      <c r="W13" s="619"/>
      <c r="X13" s="619"/>
      <c r="Y13" s="620"/>
      <c r="Z13" s="671">
        <v>0.1</v>
      </c>
      <c r="AA13" s="671"/>
      <c r="AB13" s="671"/>
      <c r="AC13" s="671"/>
      <c r="AD13" s="672">
        <v>133423</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16127425</v>
      </c>
      <c r="BH13" s="619"/>
      <c r="BI13" s="619"/>
      <c r="BJ13" s="619"/>
      <c r="BK13" s="619"/>
      <c r="BL13" s="619"/>
      <c r="BM13" s="619"/>
      <c r="BN13" s="620"/>
      <c r="BO13" s="671">
        <v>39.9</v>
      </c>
      <c r="BP13" s="671"/>
      <c r="BQ13" s="671"/>
      <c r="BR13" s="671"/>
      <c r="BS13" s="624" t="s">
        <v>111</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13277766</v>
      </c>
      <c r="CS13" s="619"/>
      <c r="CT13" s="619"/>
      <c r="CU13" s="619"/>
      <c r="CV13" s="619"/>
      <c r="CW13" s="619"/>
      <c r="CX13" s="619"/>
      <c r="CY13" s="620"/>
      <c r="CZ13" s="671">
        <v>13.3</v>
      </c>
      <c r="DA13" s="671"/>
      <c r="DB13" s="671"/>
      <c r="DC13" s="671"/>
      <c r="DD13" s="624">
        <v>7506201</v>
      </c>
      <c r="DE13" s="619"/>
      <c r="DF13" s="619"/>
      <c r="DG13" s="619"/>
      <c r="DH13" s="619"/>
      <c r="DI13" s="619"/>
      <c r="DJ13" s="619"/>
      <c r="DK13" s="619"/>
      <c r="DL13" s="619"/>
      <c r="DM13" s="619"/>
      <c r="DN13" s="619"/>
      <c r="DO13" s="619"/>
      <c r="DP13" s="620"/>
      <c r="DQ13" s="624">
        <v>6405432</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111</v>
      </c>
      <c r="S14" s="619"/>
      <c r="T14" s="619"/>
      <c r="U14" s="619"/>
      <c r="V14" s="619"/>
      <c r="W14" s="619"/>
      <c r="X14" s="619"/>
      <c r="Y14" s="620"/>
      <c r="Z14" s="671" t="s">
        <v>111</v>
      </c>
      <c r="AA14" s="671"/>
      <c r="AB14" s="671"/>
      <c r="AC14" s="671"/>
      <c r="AD14" s="672" t="s">
        <v>111</v>
      </c>
      <c r="AE14" s="672"/>
      <c r="AF14" s="672"/>
      <c r="AG14" s="672"/>
      <c r="AH14" s="672"/>
      <c r="AI14" s="672"/>
      <c r="AJ14" s="672"/>
      <c r="AK14" s="672"/>
      <c r="AL14" s="641" t="s">
        <v>111</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317277</v>
      </c>
      <c r="BH14" s="619"/>
      <c r="BI14" s="619"/>
      <c r="BJ14" s="619"/>
      <c r="BK14" s="619"/>
      <c r="BL14" s="619"/>
      <c r="BM14" s="619"/>
      <c r="BN14" s="620"/>
      <c r="BO14" s="671">
        <v>0.8</v>
      </c>
      <c r="BP14" s="671"/>
      <c r="BQ14" s="671"/>
      <c r="BR14" s="671"/>
      <c r="BS14" s="624" t="s">
        <v>111</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2436063</v>
      </c>
      <c r="CS14" s="619"/>
      <c r="CT14" s="619"/>
      <c r="CU14" s="619"/>
      <c r="CV14" s="619"/>
      <c r="CW14" s="619"/>
      <c r="CX14" s="619"/>
      <c r="CY14" s="620"/>
      <c r="CZ14" s="671">
        <v>2.4</v>
      </c>
      <c r="DA14" s="671"/>
      <c r="DB14" s="671"/>
      <c r="DC14" s="671"/>
      <c r="DD14" s="624">
        <v>41579</v>
      </c>
      <c r="DE14" s="619"/>
      <c r="DF14" s="619"/>
      <c r="DG14" s="619"/>
      <c r="DH14" s="619"/>
      <c r="DI14" s="619"/>
      <c r="DJ14" s="619"/>
      <c r="DK14" s="619"/>
      <c r="DL14" s="619"/>
      <c r="DM14" s="619"/>
      <c r="DN14" s="619"/>
      <c r="DO14" s="619"/>
      <c r="DP14" s="620"/>
      <c r="DQ14" s="624">
        <v>2347145</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210547</v>
      </c>
      <c r="S15" s="619"/>
      <c r="T15" s="619"/>
      <c r="U15" s="619"/>
      <c r="V15" s="619"/>
      <c r="W15" s="619"/>
      <c r="X15" s="619"/>
      <c r="Y15" s="620"/>
      <c r="Z15" s="671">
        <v>0.2</v>
      </c>
      <c r="AA15" s="671"/>
      <c r="AB15" s="671"/>
      <c r="AC15" s="671"/>
      <c r="AD15" s="672">
        <v>210547</v>
      </c>
      <c r="AE15" s="672"/>
      <c r="AF15" s="672"/>
      <c r="AG15" s="672"/>
      <c r="AH15" s="672"/>
      <c r="AI15" s="672"/>
      <c r="AJ15" s="672"/>
      <c r="AK15" s="672"/>
      <c r="AL15" s="641">
        <v>0.4</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1700153</v>
      </c>
      <c r="BH15" s="619"/>
      <c r="BI15" s="619"/>
      <c r="BJ15" s="619"/>
      <c r="BK15" s="619"/>
      <c r="BL15" s="619"/>
      <c r="BM15" s="619"/>
      <c r="BN15" s="620"/>
      <c r="BO15" s="671">
        <v>4.2</v>
      </c>
      <c r="BP15" s="671"/>
      <c r="BQ15" s="671"/>
      <c r="BR15" s="671"/>
      <c r="BS15" s="624" t="s">
        <v>111</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11114470</v>
      </c>
      <c r="CS15" s="619"/>
      <c r="CT15" s="619"/>
      <c r="CU15" s="619"/>
      <c r="CV15" s="619"/>
      <c r="CW15" s="619"/>
      <c r="CX15" s="619"/>
      <c r="CY15" s="620"/>
      <c r="CZ15" s="671">
        <v>11.2</v>
      </c>
      <c r="DA15" s="671"/>
      <c r="DB15" s="671"/>
      <c r="DC15" s="671"/>
      <c r="DD15" s="624">
        <v>2657876</v>
      </c>
      <c r="DE15" s="619"/>
      <c r="DF15" s="619"/>
      <c r="DG15" s="619"/>
      <c r="DH15" s="619"/>
      <c r="DI15" s="619"/>
      <c r="DJ15" s="619"/>
      <c r="DK15" s="619"/>
      <c r="DL15" s="619"/>
      <c r="DM15" s="619"/>
      <c r="DN15" s="619"/>
      <c r="DO15" s="619"/>
      <c r="DP15" s="620"/>
      <c r="DQ15" s="624">
        <v>8310324</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9718195</v>
      </c>
      <c r="S16" s="619"/>
      <c r="T16" s="619"/>
      <c r="U16" s="619"/>
      <c r="V16" s="619"/>
      <c r="W16" s="619"/>
      <c r="X16" s="619"/>
      <c r="Y16" s="620"/>
      <c r="Z16" s="671">
        <v>9.4</v>
      </c>
      <c r="AA16" s="671"/>
      <c r="AB16" s="671"/>
      <c r="AC16" s="671"/>
      <c r="AD16" s="672">
        <v>9338383</v>
      </c>
      <c r="AE16" s="672"/>
      <c r="AF16" s="672"/>
      <c r="AG16" s="672"/>
      <c r="AH16" s="672"/>
      <c r="AI16" s="672"/>
      <c r="AJ16" s="672"/>
      <c r="AK16" s="672"/>
      <c r="AL16" s="641">
        <v>17.399999999999999</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111</v>
      </c>
      <c r="BH16" s="619"/>
      <c r="BI16" s="619"/>
      <c r="BJ16" s="619"/>
      <c r="BK16" s="619"/>
      <c r="BL16" s="619"/>
      <c r="BM16" s="619"/>
      <c r="BN16" s="620"/>
      <c r="BO16" s="671" t="s">
        <v>111</v>
      </c>
      <c r="BP16" s="671"/>
      <c r="BQ16" s="671"/>
      <c r="BR16" s="671"/>
      <c r="BS16" s="624" t="s">
        <v>111</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5865</v>
      </c>
      <c r="CS16" s="619"/>
      <c r="CT16" s="619"/>
      <c r="CU16" s="619"/>
      <c r="CV16" s="619"/>
      <c r="CW16" s="619"/>
      <c r="CX16" s="619"/>
      <c r="CY16" s="620"/>
      <c r="CZ16" s="671">
        <v>0</v>
      </c>
      <c r="DA16" s="671"/>
      <c r="DB16" s="671"/>
      <c r="DC16" s="671"/>
      <c r="DD16" s="624" t="s">
        <v>111</v>
      </c>
      <c r="DE16" s="619"/>
      <c r="DF16" s="619"/>
      <c r="DG16" s="619"/>
      <c r="DH16" s="619"/>
      <c r="DI16" s="619"/>
      <c r="DJ16" s="619"/>
      <c r="DK16" s="619"/>
      <c r="DL16" s="619"/>
      <c r="DM16" s="619"/>
      <c r="DN16" s="619"/>
      <c r="DO16" s="619"/>
      <c r="DP16" s="620"/>
      <c r="DQ16" s="624">
        <v>831</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9338383</v>
      </c>
      <c r="S17" s="619"/>
      <c r="T17" s="619"/>
      <c r="U17" s="619"/>
      <c r="V17" s="619"/>
      <c r="W17" s="619"/>
      <c r="X17" s="619"/>
      <c r="Y17" s="620"/>
      <c r="Z17" s="671">
        <v>9.1</v>
      </c>
      <c r="AA17" s="671"/>
      <c r="AB17" s="671"/>
      <c r="AC17" s="671"/>
      <c r="AD17" s="672">
        <v>9338383</v>
      </c>
      <c r="AE17" s="672"/>
      <c r="AF17" s="672"/>
      <c r="AG17" s="672"/>
      <c r="AH17" s="672"/>
      <c r="AI17" s="672"/>
      <c r="AJ17" s="672"/>
      <c r="AK17" s="672"/>
      <c r="AL17" s="641">
        <v>17.399999999999999</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111</v>
      </c>
      <c r="BH17" s="619"/>
      <c r="BI17" s="619"/>
      <c r="BJ17" s="619"/>
      <c r="BK17" s="619"/>
      <c r="BL17" s="619"/>
      <c r="BM17" s="619"/>
      <c r="BN17" s="620"/>
      <c r="BO17" s="671" t="s">
        <v>111</v>
      </c>
      <c r="BP17" s="671"/>
      <c r="BQ17" s="671"/>
      <c r="BR17" s="671"/>
      <c r="BS17" s="624" t="s">
        <v>111</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10776122</v>
      </c>
      <c r="CS17" s="619"/>
      <c r="CT17" s="619"/>
      <c r="CU17" s="619"/>
      <c r="CV17" s="619"/>
      <c r="CW17" s="619"/>
      <c r="CX17" s="619"/>
      <c r="CY17" s="620"/>
      <c r="CZ17" s="671">
        <v>10.8</v>
      </c>
      <c r="DA17" s="671"/>
      <c r="DB17" s="671"/>
      <c r="DC17" s="671"/>
      <c r="DD17" s="624" t="s">
        <v>111</v>
      </c>
      <c r="DE17" s="619"/>
      <c r="DF17" s="619"/>
      <c r="DG17" s="619"/>
      <c r="DH17" s="619"/>
      <c r="DI17" s="619"/>
      <c r="DJ17" s="619"/>
      <c r="DK17" s="619"/>
      <c r="DL17" s="619"/>
      <c r="DM17" s="619"/>
      <c r="DN17" s="619"/>
      <c r="DO17" s="619"/>
      <c r="DP17" s="620"/>
      <c r="DQ17" s="624">
        <v>9894734</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379810</v>
      </c>
      <c r="S18" s="619"/>
      <c r="T18" s="619"/>
      <c r="U18" s="619"/>
      <c r="V18" s="619"/>
      <c r="W18" s="619"/>
      <c r="X18" s="619"/>
      <c r="Y18" s="620"/>
      <c r="Z18" s="671">
        <v>0.4</v>
      </c>
      <c r="AA18" s="671"/>
      <c r="AB18" s="671"/>
      <c r="AC18" s="671"/>
      <c r="AD18" s="672" t="s">
        <v>111</v>
      </c>
      <c r="AE18" s="672"/>
      <c r="AF18" s="672"/>
      <c r="AG18" s="672"/>
      <c r="AH18" s="672"/>
      <c r="AI18" s="672"/>
      <c r="AJ18" s="672"/>
      <c r="AK18" s="672"/>
      <c r="AL18" s="641" t="s">
        <v>111</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111</v>
      </c>
      <c r="BH18" s="619"/>
      <c r="BI18" s="619"/>
      <c r="BJ18" s="619"/>
      <c r="BK18" s="619"/>
      <c r="BL18" s="619"/>
      <c r="BM18" s="619"/>
      <c r="BN18" s="620"/>
      <c r="BO18" s="671" t="s">
        <v>111</v>
      </c>
      <c r="BP18" s="671"/>
      <c r="BQ18" s="671"/>
      <c r="BR18" s="671"/>
      <c r="BS18" s="624" t="s">
        <v>111</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111</v>
      </c>
      <c r="CS18" s="619"/>
      <c r="CT18" s="619"/>
      <c r="CU18" s="619"/>
      <c r="CV18" s="619"/>
      <c r="CW18" s="619"/>
      <c r="CX18" s="619"/>
      <c r="CY18" s="620"/>
      <c r="CZ18" s="671" t="s">
        <v>111</v>
      </c>
      <c r="DA18" s="671"/>
      <c r="DB18" s="671"/>
      <c r="DC18" s="671"/>
      <c r="DD18" s="624" t="s">
        <v>111</v>
      </c>
      <c r="DE18" s="619"/>
      <c r="DF18" s="619"/>
      <c r="DG18" s="619"/>
      <c r="DH18" s="619"/>
      <c r="DI18" s="619"/>
      <c r="DJ18" s="619"/>
      <c r="DK18" s="619"/>
      <c r="DL18" s="619"/>
      <c r="DM18" s="619"/>
      <c r="DN18" s="619"/>
      <c r="DO18" s="619"/>
      <c r="DP18" s="620"/>
      <c r="DQ18" s="624" t="s">
        <v>111</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111</v>
      </c>
      <c r="AE19" s="672"/>
      <c r="AF19" s="672"/>
      <c r="AG19" s="672"/>
      <c r="AH19" s="672"/>
      <c r="AI19" s="672"/>
      <c r="AJ19" s="672"/>
      <c r="AK19" s="672"/>
      <c r="AL19" s="641" t="s">
        <v>111</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3279238</v>
      </c>
      <c r="BH19" s="619"/>
      <c r="BI19" s="619"/>
      <c r="BJ19" s="619"/>
      <c r="BK19" s="619"/>
      <c r="BL19" s="619"/>
      <c r="BM19" s="619"/>
      <c r="BN19" s="620"/>
      <c r="BO19" s="671">
        <v>8.1</v>
      </c>
      <c r="BP19" s="671"/>
      <c r="BQ19" s="671"/>
      <c r="BR19" s="671"/>
      <c r="BS19" s="624" t="s">
        <v>111</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111</v>
      </c>
      <c r="CS19" s="619"/>
      <c r="CT19" s="619"/>
      <c r="CU19" s="619"/>
      <c r="CV19" s="619"/>
      <c r="CW19" s="619"/>
      <c r="CX19" s="619"/>
      <c r="CY19" s="620"/>
      <c r="CZ19" s="671" t="s">
        <v>111</v>
      </c>
      <c r="DA19" s="671"/>
      <c r="DB19" s="671"/>
      <c r="DC19" s="671"/>
      <c r="DD19" s="624" t="s">
        <v>111</v>
      </c>
      <c r="DE19" s="619"/>
      <c r="DF19" s="619"/>
      <c r="DG19" s="619"/>
      <c r="DH19" s="619"/>
      <c r="DI19" s="619"/>
      <c r="DJ19" s="619"/>
      <c r="DK19" s="619"/>
      <c r="DL19" s="619"/>
      <c r="DM19" s="619"/>
      <c r="DN19" s="619"/>
      <c r="DO19" s="619"/>
      <c r="DP19" s="620"/>
      <c r="DQ19" s="624" t="s">
        <v>111</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56724282</v>
      </c>
      <c r="S20" s="619"/>
      <c r="T20" s="619"/>
      <c r="U20" s="619"/>
      <c r="V20" s="619"/>
      <c r="W20" s="619"/>
      <c r="X20" s="619"/>
      <c r="Y20" s="620"/>
      <c r="Z20" s="671">
        <v>55.1</v>
      </c>
      <c r="AA20" s="671"/>
      <c r="AB20" s="671"/>
      <c r="AC20" s="671"/>
      <c r="AD20" s="672">
        <v>53066238</v>
      </c>
      <c r="AE20" s="672"/>
      <c r="AF20" s="672"/>
      <c r="AG20" s="672"/>
      <c r="AH20" s="672"/>
      <c r="AI20" s="672"/>
      <c r="AJ20" s="672"/>
      <c r="AK20" s="672"/>
      <c r="AL20" s="641">
        <v>98.8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3279238</v>
      </c>
      <c r="BH20" s="619"/>
      <c r="BI20" s="619"/>
      <c r="BJ20" s="619"/>
      <c r="BK20" s="619"/>
      <c r="BL20" s="619"/>
      <c r="BM20" s="619"/>
      <c r="BN20" s="620"/>
      <c r="BO20" s="671">
        <v>8.1</v>
      </c>
      <c r="BP20" s="671"/>
      <c r="BQ20" s="671"/>
      <c r="BR20" s="671"/>
      <c r="BS20" s="624" t="s">
        <v>111</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99572905</v>
      </c>
      <c r="CS20" s="619"/>
      <c r="CT20" s="619"/>
      <c r="CU20" s="619"/>
      <c r="CV20" s="619"/>
      <c r="CW20" s="619"/>
      <c r="CX20" s="619"/>
      <c r="CY20" s="620"/>
      <c r="CZ20" s="671">
        <v>100</v>
      </c>
      <c r="DA20" s="671"/>
      <c r="DB20" s="671"/>
      <c r="DC20" s="671"/>
      <c r="DD20" s="624">
        <v>11437127</v>
      </c>
      <c r="DE20" s="619"/>
      <c r="DF20" s="619"/>
      <c r="DG20" s="619"/>
      <c r="DH20" s="619"/>
      <c r="DI20" s="619"/>
      <c r="DJ20" s="619"/>
      <c r="DK20" s="619"/>
      <c r="DL20" s="619"/>
      <c r="DM20" s="619"/>
      <c r="DN20" s="619"/>
      <c r="DO20" s="619"/>
      <c r="DP20" s="620"/>
      <c r="DQ20" s="624">
        <v>61969732</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48378</v>
      </c>
      <c r="S21" s="619"/>
      <c r="T21" s="619"/>
      <c r="U21" s="619"/>
      <c r="V21" s="619"/>
      <c r="W21" s="619"/>
      <c r="X21" s="619"/>
      <c r="Y21" s="620"/>
      <c r="Z21" s="671">
        <v>0</v>
      </c>
      <c r="AA21" s="671"/>
      <c r="AB21" s="671"/>
      <c r="AC21" s="671"/>
      <c r="AD21" s="672">
        <v>48378</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1006</v>
      </c>
      <c r="BH21" s="619"/>
      <c r="BI21" s="619"/>
      <c r="BJ21" s="619"/>
      <c r="BK21" s="619"/>
      <c r="BL21" s="619"/>
      <c r="BM21" s="619"/>
      <c r="BN21" s="620"/>
      <c r="BO21" s="671">
        <v>0</v>
      </c>
      <c r="BP21" s="671"/>
      <c r="BQ21" s="671"/>
      <c r="BR21" s="671"/>
      <c r="BS21" s="624" t="s">
        <v>111</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1079586</v>
      </c>
      <c r="S22" s="619"/>
      <c r="T22" s="619"/>
      <c r="U22" s="619"/>
      <c r="V22" s="619"/>
      <c r="W22" s="619"/>
      <c r="X22" s="619"/>
      <c r="Y22" s="620"/>
      <c r="Z22" s="671">
        <v>1</v>
      </c>
      <c r="AA22" s="671"/>
      <c r="AB22" s="671"/>
      <c r="AC22" s="671"/>
      <c r="AD22" s="672" t="s">
        <v>111</v>
      </c>
      <c r="AE22" s="672"/>
      <c r="AF22" s="672"/>
      <c r="AG22" s="672"/>
      <c r="AH22" s="672"/>
      <c r="AI22" s="672"/>
      <c r="AJ22" s="672"/>
      <c r="AK22" s="672"/>
      <c r="AL22" s="641" t="s">
        <v>111</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111</v>
      </c>
      <c r="BH22" s="619"/>
      <c r="BI22" s="619"/>
      <c r="BJ22" s="619"/>
      <c r="BK22" s="619"/>
      <c r="BL22" s="619"/>
      <c r="BM22" s="619"/>
      <c r="BN22" s="620"/>
      <c r="BO22" s="671" t="s">
        <v>111</v>
      </c>
      <c r="BP22" s="671"/>
      <c r="BQ22" s="671"/>
      <c r="BR22" s="671"/>
      <c r="BS22" s="624" t="s">
        <v>111</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2353569</v>
      </c>
      <c r="S23" s="619"/>
      <c r="T23" s="619"/>
      <c r="U23" s="619"/>
      <c r="V23" s="619"/>
      <c r="W23" s="619"/>
      <c r="X23" s="619"/>
      <c r="Y23" s="620"/>
      <c r="Z23" s="671">
        <v>2.2999999999999998</v>
      </c>
      <c r="AA23" s="671"/>
      <c r="AB23" s="671"/>
      <c r="AC23" s="671"/>
      <c r="AD23" s="672">
        <v>433012</v>
      </c>
      <c r="AE23" s="672"/>
      <c r="AF23" s="672"/>
      <c r="AG23" s="672"/>
      <c r="AH23" s="672"/>
      <c r="AI23" s="672"/>
      <c r="AJ23" s="672"/>
      <c r="AK23" s="672"/>
      <c r="AL23" s="641">
        <v>0.8</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3278232</v>
      </c>
      <c r="BH23" s="619"/>
      <c r="BI23" s="619"/>
      <c r="BJ23" s="619"/>
      <c r="BK23" s="619"/>
      <c r="BL23" s="619"/>
      <c r="BM23" s="619"/>
      <c r="BN23" s="620"/>
      <c r="BO23" s="671">
        <v>8.1</v>
      </c>
      <c r="BP23" s="671"/>
      <c r="BQ23" s="671"/>
      <c r="BR23" s="671"/>
      <c r="BS23" s="624" t="s">
        <v>111</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470127</v>
      </c>
      <c r="S24" s="619"/>
      <c r="T24" s="619"/>
      <c r="U24" s="619"/>
      <c r="V24" s="619"/>
      <c r="W24" s="619"/>
      <c r="X24" s="619"/>
      <c r="Y24" s="620"/>
      <c r="Z24" s="671">
        <v>0.5</v>
      </c>
      <c r="AA24" s="671"/>
      <c r="AB24" s="671"/>
      <c r="AC24" s="671"/>
      <c r="AD24" s="672" t="s">
        <v>111</v>
      </c>
      <c r="AE24" s="672"/>
      <c r="AF24" s="672"/>
      <c r="AG24" s="672"/>
      <c r="AH24" s="672"/>
      <c r="AI24" s="672"/>
      <c r="AJ24" s="672"/>
      <c r="AK24" s="672"/>
      <c r="AL24" s="641" t="s">
        <v>111</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111</v>
      </c>
      <c r="BH24" s="619"/>
      <c r="BI24" s="619"/>
      <c r="BJ24" s="619"/>
      <c r="BK24" s="619"/>
      <c r="BL24" s="619"/>
      <c r="BM24" s="619"/>
      <c r="BN24" s="620"/>
      <c r="BO24" s="671" t="s">
        <v>111</v>
      </c>
      <c r="BP24" s="671"/>
      <c r="BQ24" s="671"/>
      <c r="BR24" s="671"/>
      <c r="BS24" s="624" t="s">
        <v>111</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56948707</v>
      </c>
      <c r="CS24" s="669"/>
      <c r="CT24" s="669"/>
      <c r="CU24" s="669"/>
      <c r="CV24" s="669"/>
      <c r="CW24" s="669"/>
      <c r="CX24" s="669"/>
      <c r="CY24" s="716"/>
      <c r="CZ24" s="720">
        <v>57.2</v>
      </c>
      <c r="DA24" s="721"/>
      <c r="DB24" s="721"/>
      <c r="DC24" s="722"/>
      <c r="DD24" s="715">
        <v>34574022</v>
      </c>
      <c r="DE24" s="669"/>
      <c r="DF24" s="669"/>
      <c r="DG24" s="669"/>
      <c r="DH24" s="669"/>
      <c r="DI24" s="669"/>
      <c r="DJ24" s="669"/>
      <c r="DK24" s="716"/>
      <c r="DL24" s="715">
        <v>34244762</v>
      </c>
      <c r="DM24" s="669"/>
      <c r="DN24" s="669"/>
      <c r="DO24" s="669"/>
      <c r="DP24" s="669"/>
      <c r="DQ24" s="669"/>
      <c r="DR24" s="669"/>
      <c r="DS24" s="669"/>
      <c r="DT24" s="669"/>
      <c r="DU24" s="669"/>
      <c r="DV24" s="716"/>
      <c r="DW24" s="717">
        <v>58.5</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20935976</v>
      </c>
      <c r="S25" s="619"/>
      <c r="T25" s="619"/>
      <c r="U25" s="619"/>
      <c r="V25" s="619"/>
      <c r="W25" s="619"/>
      <c r="X25" s="619"/>
      <c r="Y25" s="620"/>
      <c r="Z25" s="671">
        <v>20.3</v>
      </c>
      <c r="AA25" s="671"/>
      <c r="AB25" s="671"/>
      <c r="AC25" s="671"/>
      <c r="AD25" s="672" t="s">
        <v>111</v>
      </c>
      <c r="AE25" s="672"/>
      <c r="AF25" s="672"/>
      <c r="AG25" s="672"/>
      <c r="AH25" s="672"/>
      <c r="AI25" s="672"/>
      <c r="AJ25" s="672"/>
      <c r="AK25" s="672"/>
      <c r="AL25" s="641" t="s">
        <v>111</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111</v>
      </c>
      <c r="BH25" s="619"/>
      <c r="BI25" s="619"/>
      <c r="BJ25" s="619"/>
      <c r="BK25" s="619"/>
      <c r="BL25" s="619"/>
      <c r="BM25" s="619"/>
      <c r="BN25" s="620"/>
      <c r="BO25" s="671" t="s">
        <v>111</v>
      </c>
      <c r="BP25" s="671"/>
      <c r="BQ25" s="671"/>
      <c r="BR25" s="671"/>
      <c r="BS25" s="624" t="s">
        <v>111</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17720427</v>
      </c>
      <c r="CS25" s="637"/>
      <c r="CT25" s="637"/>
      <c r="CU25" s="637"/>
      <c r="CV25" s="637"/>
      <c r="CW25" s="637"/>
      <c r="CX25" s="637"/>
      <c r="CY25" s="638"/>
      <c r="CZ25" s="621">
        <v>17.8</v>
      </c>
      <c r="DA25" s="639"/>
      <c r="DB25" s="639"/>
      <c r="DC25" s="640"/>
      <c r="DD25" s="624">
        <v>16071292</v>
      </c>
      <c r="DE25" s="637"/>
      <c r="DF25" s="637"/>
      <c r="DG25" s="637"/>
      <c r="DH25" s="637"/>
      <c r="DI25" s="637"/>
      <c r="DJ25" s="637"/>
      <c r="DK25" s="638"/>
      <c r="DL25" s="624">
        <v>15742281</v>
      </c>
      <c r="DM25" s="637"/>
      <c r="DN25" s="637"/>
      <c r="DO25" s="637"/>
      <c r="DP25" s="637"/>
      <c r="DQ25" s="637"/>
      <c r="DR25" s="637"/>
      <c r="DS25" s="637"/>
      <c r="DT25" s="637"/>
      <c r="DU25" s="637"/>
      <c r="DV25" s="638"/>
      <c r="DW25" s="641">
        <v>26.9</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111</v>
      </c>
      <c r="S26" s="619"/>
      <c r="T26" s="619"/>
      <c r="U26" s="619"/>
      <c r="V26" s="619"/>
      <c r="W26" s="619"/>
      <c r="X26" s="619"/>
      <c r="Y26" s="620"/>
      <c r="Z26" s="671" t="s">
        <v>111</v>
      </c>
      <c r="AA26" s="671"/>
      <c r="AB26" s="671"/>
      <c r="AC26" s="671"/>
      <c r="AD26" s="672" t="s">
        <v>111</v>
      </c>
      <c r="AE26" s="672"/>
      <c r="AF26" s="672"/>
      <c r="AG26" s="672"/>
      <c r="AH26" s="672"/>
      <c r="AI26" s="672"/>
      <c r="AJ26" s="672"/>
      <c r="AK26" s="672"/>
      <c r="AL26" s="641" t="s">
        <v>111</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111</v>
      </c>
      <c r="BH26" s="619"/>
      <c r="BI26" s="619"/>
      <c r="BJ26" s="619"/>
      <c r="BK26" s="619"/>
      <c r="BL26" s="619"/>
      <c r="BM26" s="619"/>
      <c r="BN26" s="620"/>
      <c r="BO26" s="671" t="s">
        <v>111</v>
      </c>
      <c r="BP26" s="671"/>
      <c r="BQ26" s="671"/>
      <c r="BR26" s="671"/>
      <c r="BS26" s="624" t="s">
        <v>111</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12895160</v>
      </c>
      <c r="CS26" s="619"/>
      <c r="CT26" s="619"/>
      <c r="CU26" s="619"/>
      <c r="CV26" s="619"/>
      <c r="CW26" s="619"/>
      <c r="CX26" s="619"/>
      <c r="CY26" s="620"/>
      <c r="CZ26" s="621">
        <v>13</v>
      </c>
      <c r="DA26" s="639"/>
      <c r="DB26" s="639"/>
      <c r="DC26" s="640"/>
      <c r="DD26" s="624">
        <v>11650384</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6311611</v>
      </c>
      <c r="S27" s="619"/>
      <c r="T27" s="619"/>
      <c r="U27" s="619"/>
      <c r="V27" s="619"/>
      <c r="W27" s="619"/>
      <c r="X27" s="619"/>
      <c r="Y27" s="620"/>
      <c r="Z27" s="671">
        <v>6.1</v>
      </c>
      <c r="AA27" s="671"/>
      <c r="AB27" s="671"/>
      <c r="AC27" s="671"/>
      <c r="AD27" s="672" t="s">
        <v>111</v>
      </c>
      <c r="AE27" s="672"/>
      <c r="AF27" s="672"/>
      <c r="AG27" s="672"/>
      <c r="AH27" s="672"/>
      <c r="AI27" s="672"/>
      <c r="AJ27" s="672"/>
      <c r="AK27" s="672"/>
      <c r="AL27" s="641" t="s">
        <v>111</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40470272</v>
      </c>
      <c r="BH27" s="619"/>
      <c r="BI27" s="619"/>
      <c r="BJ27" s="619"/>
      <c r="BK27" s="619"/>
      <c r="BL27" s="619"/>
      <c r="BM27" s="619"/>
      <c r="BN27" s="620"/>
      <c r="BO27" s="671">
        <v>100</v>
      </c>
      <c r="BP27" s="671"/>
      <c r="BQ27" s="671"/>
      <c r="BR27" s="671"/>
      <c r="BS27" s="624">
        <v>591377</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28452159</v>
      </c>
      <c r="CS27" s="637"/>
      <c r="CT27" s="637"/>
      <c r="CU27" s="637"/>
      <c r="CV27" s="637"/>
      <c r="CW27" s="637"/>
      <c r="CX27" s="637"/>
      <c r="CY27" s="638"/>
      <c r="CZ27" s="621">
        <v>28.6</v>
      </c>
      <c r="DA27" s="639"/>
      <c r="DB27" s="639"/>
      <c r="DC27" s="640"/>
      <c r="DD27" s="624">
        <v>8607997</v>
      </c>
      <c r="DE27" s="637"/>
      <c r="DF27" s="637"/>
      <c r="DG27" s="637"/>
      <c r="DH27" s="637"/>
      <c r="DI27" s="637"/>
      <c r="DJ27" s="637"/>
      <c r="DK27" s="638"/>
      <c r="DL27" s="624">
        <v>8607997</v>
      </c>
      <c r="DM27" s="637"/>
      <c r="DN27" s="637"/>
      <c r="DO27" s="637"/>
      <c r="DP27" s="637"/>
      <c r="DQ27" s="637"/>
      <c r="DR27" s="637"/>
      <c r="DS27" s="637"/>
      <c r="DT27" s="637"/>
      <c r="DU27" s="637"/>
      <c r="DV27" s="638"/>
      <c r="DW27" s="641">
        <v>14.7</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374674</v>
      </c>
      <c r="S28" s="619"/>
      <c r="T28" s="619"/>
      <c r="U28" s="619"/>
      <c r="V28" s="619"/>
      <c r="W28" s="619"/>
      <c r="X28" s="619"/>
      <c r="Y28" s="620"/>
      <c r="Z28" s="671">
        <v>0.4</v>
      </c>
      <c r="AA28" s="671"/>
      <c r="AB28" s="671"/>
      <c r="AC28" s="671"/>
      <c r="AD28" s="672">
        <v>11850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10776121</v>
      </c>
      <c r="CS28" s="619"/>
      <c r="CT28" s="619"/>
      <c r="CU28" s="619"/>
      <c r="CV28" s="619"/>
      <c r="CW28" s="619"/>
      <c r="CX28" s="619"/>
      <c r="CY28" s="620"/>
      <c r="CZ28" s="621">
        <v>10.8</v>
      </c>
      <c r="DA28" s="639"/>
      <c r="DB28" s="639"/>
      <c r="DC28" s="640"/>
      <c r="DD28" s="624">
        <v>9894733</v>
      </c>
      <c r="DE28" s="619"/>
      <c r="DF28" s="619"/>
      <c r="DG28" s="619"/>
      <c r="DH28" s="619"/>
      <c r="DI28" s="619"/>
      <c r="DJ28" s="619"/>
      <c r="DK28" s="620"/>
      <c r="DL28" s="624">
        <v>9894484</v>
      </c>
      <c r="DM28" s="619"/>
      <c r="DN28" s="619"/>
      <c r="DO28" s="619"/>
      <c r="DP28" s="619"/>
      <c r="DQ28" s="619"/>
      <c r="DR28" s="619"/>
      <c r="DS28" s="619"/>
      <c r="DT28" s="619"/>
      <c r="DU28" s="619"/>
      <c r="DV28" s="620"/>
      <c r="DW28" s="641">
        <v>16.899999999999999</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83215</v>
      </c>
      <c r="S29" s="619"/>
      <c r="T29" s="619"/>
      <c r="U29" s="619"/>
      <c r="V29" s="619"/>
      <c r="W29" s="619"/>
      <c r="X29" s="619"/>
      <c r="Y29" s="620"/>
      <c r="Z29" s="671">
        <v>0.1</v>
      </c>
      <c r="AA29" s="671"/>
      <c r="AB29" s="671"/>
      <c r="AC29" s="671"/>
      <c r="AD29" s="672" t="s">
        <v>111</v>
      </c>
      <c r="AE29" s="672"/>
      <c r="AF29" s="672"/>
      <c r="AG29" s="672"/>
      <c r="AH29" s="672"/>
      <c r="AI29" s="672"/>
      <c r="AJ29" s="672"/>
      <c r="AK29" s="672"/>
      <c r="AL29" s="641" t="s">
        <v>111</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10775589</v>
      </c>
      <c r="CS29" s="637"/>
      <c r="CT29" s="637"/>
      <c r="CU29" s="637"/>
      <c r="CV29" s="637"/>
      <c r="CW29" s="637"/>
      <c r="CX29" s="637"/>
      <c r="CY29" s="638"/>
      <c r="CZ29" s="621">
        <v>10.8</v>
      </c>
      <c r="DA29" s="639"/>
      <c r="DB29" s="639"/>
      <c r="DC29" s="640"/>
      <c r="DD29" s="624">
        <v>9894201</v>
      </c>
      <c r="DE29" s="637"/>
      <c r="DF29" s="637"/>
      <c r="DG29" s="637"/>
      <c r="DH29" s="637"/>
      <c r="DI29" s="637"/>
      <c r="DJ29" s="637"/>
      <c r="DK29" s="638"/>
      <c r="DL29" s="624">
        <v>9893952</v>
      </c>
      <c r="DM29" s="637"/>
      <c r="DN29" s="637"/>
      <c r="DO29" s="637"/>
      <c r="DP29" s="637"/>
      <c r="DQ29" s="637"/>
      <c r="DR29" s="637"/>
      <c r="DS29" s="637"/>
      <c r="DT29" s="637"/>
      <c r="DU29" s="637"/>
      <c r="DV29" s="638"/>
      <c r="DW29" s="641">
        <v>16.899999999999999</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25644</v>
      </c>
      <c r="S30" s="619"/>
      <c r="T30" s="619"/>
      <c r="U30" s="619"/>
      <c r="V30" s="619"/>
      <c r="W30" s="619"/>
      <c r="X30" s="619"/>
      <c r="Y30" s="620"/>
      <c r="Z30" s="671">
        <v>0</v>
      </c>
      <c r="AA30" s="671"/>
      <c r="AB30" s="671"/>
      <c r="AC30" s="671"/>
      <c r="AD30" s="672" t="s">
        <v>111</v>
      </c>
      <c r="AE30" s="672"/>
      <c r="AF30" s="672"/>
      <c r="AG30" s="672"/>
      <c r="AH30" s="672"/>
      <c r="AI30" s="672"/>
      <c r="AJ30" s="672"/>
      <c r="AK30" s="672"/>
      <c r="AL30" s="641" t="s">
        <v>111</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98.6</v>
      </c>
      <c r="BH30" s="685"/>
      <c r="BI30" s="685"/>
      <c r="BJ30" s="685"/>
      <c r="BK30" s="685"/>
      <c r="BL30" s="685"/>
      <c r="BM30" s="686">
        <v>94.2</v>
      </c>
      <c r="BN30" s="685"/>
      <c r="BO30" s="685"/>
      <c r="BP30" s="685"/>
      <c r="BQ30" s="687"/>
      <c r="BR30" s="684">
        <v>98.4</v>
      </c>
      <c r="BS30" s="685"/>
      <c r="BT30" s="685"/>
      <c r="BU30" s="685"/>
      <c r="BV30" s="685"/>
      <c r="BW30" s="685"/>
      <c r="BX30" s="686">
        <v>93.7</v>
      </c>
      <c r="BY30" s="685"/>
      <c r="BZ30" s="685"/>
      <c r="CA30" s="685"/>
      <c r="CB30" s="687"/>
      <c r="CD30" s="690"/>
      <c r="CE30" s="691"/>
      <c r="CF30" s="655" t="s">
        <v>291</v>
      </c>
      <c r="CG30" s="652"/>
      <c r="CH30" s="652"/>
      <c r="CI30" s="652"/>
      <c r="CJ30" s="652"/>
      <c r="CK30" s="652"/>
      <c r="CL30" s="652"/>
      <c r="CM30" s="652"/>
      <c r="CN30" s="652"/>
      <c r="CO30" s="652"/>
      <c r="CP30" s="652"/>
      <c r="CQ30" s="653"/>
      <c r="CR30" s="618">
        <v>9533697</v>
      </c>
      <c r="CS30" s="619"/>
      <c r="CT30" s="619"/>
      <c r="CU30" s="619"/>
      <c r="CV30" s="619"/>
      <c r="CW30" s="619"/>
      <c r="CX30" s="619"/>
      <c r="CY30" s="620"/>
      <c r="CZ30" s="621">
        <v>9.6</v>
      </c>
      <c r="DA30" s="639"/>
      <c r="DB30" s="639"/>
      <c r="DC30" s="640"/>
      <c r="DD30" s="624">
        <v>8707351</v>
      </c>
      <c r="DE30" s="619"/>
      <c r="DF30" s="619"/>
      <c r="DG30" s="619"/>
      <c r="DH30" s="619"/>
      <c r="DI30" s="619"/>
      <c r="DJ30" s="619"/>
      <c r="DK30" s="620"/>
      <c r="DL30" s="624">
        <v>8707351</v>
      </c>
      <c r="DM30" s="619"/>
      <c r="DN30" s="619"/>
      <c r="DO30" s="619"/>
      <c r="DP30" s="619"/>
      <c r="DQ30" s="619"/>
      <c r="DR30" s="619"/>
      <c r="DS30" s="619"/>
      <c r="DT30" s="619"/>
      <c r="DU30" s="619"/>
      <c r="DV30" s="620"/>
      <c r="DW30" s="641">
        <v>14.9</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1623592</v>
      </c>
      <c r="S31" s="619"/>
      <c r="T31" s="619"/>
      <c r="U31" s="619"/>
      <c r="V31" s="619"/>
      <c r="W31" s="619"/>
      <c r="X31" s="619"/>
      <c r="Y31" s="620"/>
      <c r="Z31" s="671">
        <v>1.6</v>
      </c>
      <c r="AA31" s="671"/>
      <c r="AB31" s="671"/>
      <c r="AC31" s="671"/>
      <c r="AD31" s="672" t="s">
        <v>111</v>
      </c>
      <c r="AE31" s="672"/>
      <c r="AF31" s="672"/>
      <c r="AG31" s="672"/>
      <c r="AH31" s="672"/>
      <c r="AI31" s="672"/>
      <c r="AJ31" s="672"/>
      <c r="AK31" s="672"/>
      <c r="AL31" s="641" t="s">
        <v>111</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98.7</v>
      </c>
      <c r="BH31" s="637"/>
      <c r="BI31" s="637"/>
      <c r="BJ31" s="637"/>
      <c r="BK31" s="637"/>
      <c r="BL31" s="637"/>
      <c r="BM31" s="673">
        <v>95.3</v>
      </c>
      <c r="BN31" s="683"/>
      <c r="BO31" s="683"/>
      <c r="BP31" s="683"/>
      <c r="BQ31" s="647"/>
      <c r="BR31" s="682">
        <v>98.6</v>
      </c>
      <c r="BS31" s="637"/>
      <c r="BT31" s="637"/>
      <c r="BU31" s="637"/>
      <c r="BV31" s="637"/>
      <c r="BW31" s="637"/>
      <c r="BX31" s="673">
        <v>94.7</v>
      </c>
      <c r="BY31" s="683"/>
      <c r="BZ31" s="683"/>
      <c r="CA31" s="683"/>
      <c r="CB31" s="647"/>
      <c r="CD31" s="690"/>
      <c r="CE31" s="691"/>
      <c r="CF31" s="655" t="s">
        <v>295</v>
      </c>
      <c r="CG31" s="652"/>
      <c r="CH31" s="652"/>
      <c r="CI31" s="652"/>
      <c r="CJ31" s="652"/>
      <c r="CK31" s="652"/>
      <c r="CL31" s="652"/>
      <c r="CM31" s="652"/>
      <c r="CN31" s="652"/>
      <c r="CO31" s="652"/>
      <c r="CP31" s="652"/>
      <c r="CQ31" s="653"/>
      <c r="CR31" s="618">
        <v>1241892</v>
      </c>
      <c r="CS31" s="637"/>
      <c r="CT31" s="637"/>
      <c r="CU31" s="637"/>
      <c r="CV31" s="637"/>
      <c r="CW31" s="637"/>
      <c r="CX31" s="637"/>
      <c r="CY31" s="638"/>
      <c r="CZ31" s="621">
        <v>1.2</v>
      </c>
      <c r="DA31" s="639"/>
      <c r="DB31" s="639"/>
      <c r="DC31" s="640"/>
      <c r="DD31" s="624">
        <v>1186850</v>
      </c>
      <c r="DE31" s="637"/>
      <c r="DF31" s="637"/>
      <c r="DG31" s="637"/>
      <c r="DH31" s="637"/>
      <c r="DI31" s="637"/>
      <c r="DJ31" s="637"/>
      <c r="DK31" s="638"/>
      <c r="DL31" s="624">
        <v>1186601</v>
      </c>
      <c r="DM31" s="637"/>
      <c r="DN31" s="637"/>
      <c r="DO31" s="637"/>
      <c r="DP31" s="637"/>
      <c r="DQ31" s="637"/>
      <c r="DR31" s="637"/>
      <c r="DS31" s="637"/>
      <c r="DT31" s="637"/>
      <c r="DU31" s="637"/>
      <c r="DV31" s="638"/>
      <c r="DW31" s="641">
        <v>2</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2256636</v>
      </c>
      <c r="S32" s="619"/>
      <c r="T32" s="619"/>
      <c r="U32" s="619"/>
      <c r="V32" s="619"/>
      <c r="W32" s="619"/>
      <c r="X32" s="619"/>
      <c r="Y32" s="620"/>
      <c r="Z32" s="671">
        <v>2.2000000000000002</v>
      </c>
      <c r="AA32" s="671"/>
      <c r="AB32" s="671"/>
      <c r="AC32" s="671"/>
      <c r="AD32" s="672">
        <v>159896</v>
      </c>
      <c r="AE32" s="672"/>
      <c r="AF32" s="672"/>
      <c r="AG32" s="672"/>
      <c r="AH32" s="672"/>
      <c r="AI32" s="672"/>
      <c r="AJ32" s="672"/>
      <c r="AK32" s="672"/>
      <c r="AL32" s="641">
        <v>0.3</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98.3</v>
      </c>
      <c r="BH32" s="603"/>
      <c r="BI32" s="603"/>
      <c r="BJ32" s="603"/>
      <c r="BK32" s="603"/>
      <c r="BL32" s="603"/>
      <c r="BM32" s="666">
        <v>92.8</v>
      </c>
      <c r="BN32" s="603"/>
      <c r="BO32" s="603"/>
      <c r="BP32" s="603"/>
      <c r="BQ32" s="660"/>
      <c r="BR32" s="681">
        <v>98.2</v>
      </c>
      <c r="BS32" s="603"/>
      <c r="BT32" s="603"/>
      <c r="BU32" s="603"/>
      <c r="BV32" s="603"/>
      <c r="BW32" s="603"/>
      <c r="BX32" s="666">
        <v>92.4</v>
      </c>
      <c r="BY32" s="603"/>
      <c r="BZ32" s="603"/>
      <c r="CA32" s="603"/>
      <c r="CB32" s="660"/>
      <c r="CD32" s="692"/>
      <c r="CE32" s="693"/>
      <c r="CF32" s="655" t="s">
        <v>298</v>
      </c>
      <c r="CG32" s="652"/>
      <c r="CH32" s="652"/>
      <c r="CI32" s="652"/>
      <c r="CJ32" s="652"/>
      <c r="CK32" s="652"/>
      <c r="CL32" s="652"/>
      <c r="CM32" s="652"/>
      <c r="CN32" s="652"/>
      <c r="CO32" s="652"/>
      <c r="CP32" s="652"/>
      <c r="CQ32" s="653"/>
      <c r="CR32" s="618">
        <v>532</v>
      </c>
      <c r="CS32" s="619"/>
      <c r="CT32" s="619"/>
      <c r="CU32" s="619"/>
      <c r="CV32" s="619"/>
      <c r="CW32" s="619"/>
      <c r="CX32" s="619"/>
      <c r="CY32" s="620"/>
      <c r="CZ32" s="621">
        <v>0</v>
      </c>
      <c r="DA32" s="639"/>
      <c r="DB32" s="639"/>
      <c r="DC32" s="640"/>
      <c r="DD32" s="624">
        <v>532</v>
      </c>
      <c r="DE32" s="619"/>
      <c r="DF32" s="619"/>
      <c r="DG32" s="619"/>
      <c r="DH32" s="619"/>
      <c r="DI32" s="619"/>
      <c r="DJ32" s="619"/>
      <c r="DK32" s="620"/>
      <c r="DL32" s="624">
        <v>532</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10665065</v>
      </c>
      <c r="S33" s="619"/>
      <c r="T33" s="619"/>
      <c r="U33" s="619"/>
      <c r="V33" s="619"/>
      <c r="W33" s="619"/>
      <c r="X33" s="619"/>
      <c r="Y33" s="620"/>
      <c r="Z33" s="671">
        <v>10.4</v>
      </c>
      <c r="AA33" s="671"/>
      <c r="AB33" s="671"/>
      <c r="AC33" s="671"/>
      <c r="AD33" s="672" t="s">
        <v>111</v>
      </c>
      <c r="AE33" s="672"/>
      <c r="AF33" s="672"/>
      <c r="AG33" s="672"/>
      <c r="AH33" s="672"/>
      <c r="AI33" s="672"/>
      <c r="AJ33" s="672"/>
      <c r="AK33" s="672"/>
      <c r="AL33" s="641" t="s">
        <v>111</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31181206</v>
      </c>
      <c r="CS33" s="637"/>
      <c r="CT33" s="637"/>
      <c r="CU33" s="637"/>
      <c r="CV33" s="637"/>
      <c r="CW33" s="637"/>
      <c r="CX33" s="637"/>
      <c r="CY33" s="638"/>
      <c r="CZ33" s="621">
        <v>31.3</v>
      </c>
      <c r="DA33" s="639"/>
      <c r="DB33" s="639"/>
      <c r="DC33" s="640"/>
      <c r="DD33" s="624">
        <v>25434952</v>
      </c>
      <c r="DE33" s="637"/>
      <c r="DF33" s="637"/>
      <c r="DG33" s="637"/>
      <c r="DH33" s="637"/>
      <c r="DI33" s="637"/>
      <c r="DJ33" s="637"/>
      <c r="DK33" s="638"/>
      <c r="DL33" s="624">
        <v>19061564</v>
      </c>
      <c r="DM33" s="637"/>
      <c r="DN33" s="637"/>
      <c r="DO33" s="637"/>
      <c r="DP33" s="637"/>
      <c r="DQ33" s="637"/>
      <c r="DR33" s="637"/>
      <c r="DS33" s="637"/>
      <c r="DT33" s="637"/>
      <c r="DU33" s="637"/>
      <c r="DV33" s="638"/>
      <c r="DW33" s="641">
        <v>32.6</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111</v>
      </c>
      <c r="S34" s="619"/>
      <c r="T34" s="619"/>
      <c r="U34" s="619"/>
      <c r="V34" s="619"/>
      <c r="W34" s="619"/>
      <c r="X34" s="619"/>
      <c r="Y34" s="620"/>
      <c r="Z34" s="671" t="s">
        <v>111</v>
      </c>
      <c r="AA34" s="671"/>
      <c r="AB34" s="671"/>
      <c r="AC34" s="671"/>
      <c r="AD34" s="672" t="s">
        <v>111</v>
      </c>
      <c r="AE34" s="672"/>
      <c r="AF34" s="672"/>
      <c r="AG34" s="672"/>
      <c r="AH34" s="672"/>
      <c r="AI34" s="672"/>
      <c r="AJ34" s="672"/>
      <c r="AK34" s="672"/>
      <c r="AL34" s="641" t="s">
        <v>111</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12189341</v>
      </c>
      <c r="CS34" s="619"/>
      <c r="CT34" s="619"/>
      <c r="CU34" s="619"/>
      <c r="CV34" s="619"/>
      <c r="CW34" s="619"/>
      <c r="CX34" s="619"/>
      <c r="CY34" s="620"/>
      <c r="CZ34" s="621">
        <v>12.2</v>
      </c>
      <c r="DA34" s="639"/>
      <c r="DB34" s="639"/>
      <c r="DC34" s="640"/>
      <c r="DD34" s="624">
        <v>9334391</v>
      </c>
      <c r="DE34" s="619"/>
      <c r="DF34" s="619"/>
      <c r="DG34" s="619"/>
      <c r="DH34" s="619"/>
      <c r="DI34" s="619"/>
      <c r="DJ34" s="619"/>
      <c r="DK34" s="620"/>
      <c r="DL34" s="624">
        <v>7246088</v>
      </c>
      <c r="DM34" s="619"/>
      <c r="DN34" s="619"/>
      <c r="DO34" s="619"/>
      <c r="DP34" s="619"/>
      <c r="DQ34" s="619"/>
      <c r="DR34" s="619"/>
      <c r="DS34" s="619"/>
      <c r="DT34" s="619"/>
      <c r="DU34" s="619"/>
      <c r="DV34" s="620"/>
      <c r="DW34" s="641">
        <v>12.4</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4792365</v>
      </c>
      <c r="S35" s="619"/>
      <c r="T35" s="619"/>
      <c r="U35" s="619"/>
      <c r="V35" s="619"/>
      <c r="W35" s="619"/>
      <c r="X35" s="619"/>
      <c r="Y35" s="620"/>
      <c r="Z35" s="671">
        <v>4.7</v>
      </c>
      <c r="AA35" s="671"/>
      <c r="AB35" s="671"/>
      <c r="AC35" s="671"/>
      <c r="AD35" s="672" t="s">
        <v>111</v>
      </c>
      <c r="AE35" s="672"/>
      <c r="AF35" s="672"/>
      <c r="AG35" s="672"/>
      <c r="AH35" s="672"/>
      <c r="AI35" s="672"/>
      <c r="AJ35" s="672"/>
      <c r="AK35" s="672"/>
      <c r="AL35" s="641" t="s">
        <v>111</v>
      </c>
      <c r="AM35" s="673"/>
      <c r="AN35" s="673"/>
      <c r="AO35" s="674"/>
      <c r="AP35" s="186"/>
      <c r="AQ35" s="675" t="s">
        <v>306</v>
      </c>
      <c r="AR35" s="676"/>
      <c r="AS35" s="676"/>
      <c r="AT35" s="676"/>
      <c r="AU35" s="676"/>
      <c r="AV35" s="676"/>
      <c r="AW35" s="676"/>
      <c r="AX35" s="676"/>
      <c r="AY35" s="677"/>
      <c r="AZ35" s="668">
        <v>11877598</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2455645</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1801568</v>
      </c>
      <c r="CS35" s="637"/>
      <c r="CT35" s="637"/>
      <c r="CU35" s="637"/>
      <c r="CV35" s="637"/>
      <c r="CW35" s="637"/>
      <c r="CX35" s="637"/>
      <c r="CY35" s="638"/>
      <c r="CZ35" s="621">
        <v>1.8</v>
      </c>
      <c r="DA35" s="639"/>
      <c r="DB35" s="639"/>
      <c r="DC35" s="640"/>
      <c r="DD35" s="624">
        <v>1622131</v>
      </c>
      <c r="DE35" s="637"/>
      <c r="DF35" s="637"/>
      <c r="DG35" s="637"/>
      <c r="DH35" s="637"/>
      <c r="DI35" s="637"/>
      <c r="DJ35" s="637"/>
      <c r="DK35" s="638"/>
      <c r="DL35" s="624">
        <v>1622131</v>
      </c>
      <c r="DM35" s="637"/>
      <c r="DN35" s="637"/>
      <c r="DO35" s="637"/>
      <c r="DP35" s="637"/>
      <c r="DQ35" s="637"/>
      <c r="DR35" s="637"/>
      <c r="DS35" s="637"/>
      <c r="DT35" s="637"/>
      <c r="DU35" s="637"/>
      <c r="DV35" s="638"/>
      <c r="DW35" s="641">
        <v>2.8</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102952355</v>
      </c>
      <c r="S36" s="659"/>
      <c r="T36" s="659"/>
      <c r="U36" s="659"/>
      <c r="V36" s="659"/>
      <c r="W36" s="659"/>
      <c r="X36" s="659"/>
      <c r="Y36" s="662"/>
      <c r="Z36" s="663">
        <v>100</v>
      </c>
      <c r="AA36" s="663"/>
      <c r="AB36" s="663"/>
      <c r="AC36" s="663"/>
      <c r="AD36" s="664">
        <v>53719374</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2903573</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1857233</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4024529</v>
      </c>
      <c r="CS36" s="619"/>
      <c r="CT36" s="619"/>
      <c r="CU36" s="619"/>
      <c r="CV36" s="619"/>
      <c r="CW36" s="619"/>
      <c r="CX36" s="619"/>
      <c r="CY36" s="620"/>
      <c r="CZ36" s="621">
        <v>4</v>
      </c>
      <c r="DA36" s="639"/>
      <c r="DB36" s="639"/>
      <c r="DC36" s="640"/>
      <c r="DD36" s="624">
        <v>3812048</v>
      </c>
      <c r="DE36" s="619"/>
      <c r="DF36" s="619"/>
      <c r="DG36" s="619"/>
      <c r="DH36" s="619"/>
      <c r="DI36" s="619"/>
      <c r="DJ36" s="619"/>
      <c r="DK36" s="620"/>
      <c r="DL36" s="624">
        <v>1916676</v>
      </c>
      <c r="DM36" s="619"/>
      <c r="DN36" s="619"/>
      <c r="DO36" s="619"/>
      <c r="DP36" s="619"/>
      <c r="DQ36" s="619"/>
      <c r="DR36" s="619"/>
      <c r="DS36" s="619"/>
      <c r="DT36" s="619"/>
      <c r="DU36" s="619"/>
      <c r="DV36" s="620"/>
      <c r="DW36" s="641">
        <v>3.3</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99849</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41221</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5258</v>
      </c>
      <c r="CS37" s="637"/>
      <c r="CT37" s="637"/>
      <c r="CU37" s="637"/>
      <c r="CV37" s="637"/>
      <c r="CW37" s="637"/>
      <c r="CX37" s="637"/>
      <c r="CY37" s="638"/>
      <c r="CZ37" s="621">
        <v>0</v>
      </c>
      <c r="DA37" s="639"/>
      <c r="DB37" s="639"/>
      <c r="DC37" s="640"/>
      <c r="DD37" s="624">
        <v>5258</v>
      </c>
      <c r="DE37" s="637"/>
      <c r="DF37" s="637"/>
      <c r="DG37" s="637"/>
      <c r="DH37" s="637"/>
      <c r="DI37" s="637"/>
      <c r="DJ37" s="637"/>
      <c r="DK37" s="638"/>
      <c r="DL37" s="624">
        <v>5258</v>
      </c>
      <c r="DM37" s="637"/>
      <c r="DN37" s="637"/>
      <c r="DO37" s="637"/>
      <c r="DP37" s="637"/>
      <c r="DQ37" s="637"/>
      <c r="DR37" s="637"/>
      <c r="DS37" s="637"/>
      <c r="DT37" s="637"/>
      <c r="DU37" s="637"/>
      <c r="DV37" s="638"/>
      <c r="DW37" s="641">
        <v>0</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31041</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67139</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11777749</v>
      </c>
      <c r="CS38" s="619"/>
      <c r="CT38" s="619"/>
      <c r="CU38" s="619"/>
      <c r="CV38" s="619"/>
      <c r="CW38" s="619"/>
      <c r="CX38" s="619"/>
      <c r="CY38" s="620"/>
      <c r="CZ38" s="621">
        <v>11.8</v>
      </c>
      <c r="DA38" s="639"/>
      <c r="DB38" s="639"/>
      <c r="DC38" s="640"/>
      <c r="DD38" s="624">
        <v>9940554</v>
      </c>
      <c r="DE38" s="619"/>
      <c r="DF38" s="619"/>
      <c r="DG38" s="619"/>
      <c r="DH38" s="619"/>
      <c r="DI38" s="619"/>
      <c r="DJ38" s="619"/>
      <c r="DK38" s="620"/>
      <c r="DL38" s="624">
        <v>8276584</v>
      </c>
      <c r="DM38" s="619"/>
      <c r="DN38" s="619"/>
      <c r="DO38" s="619"/>
      <c r="DP38" s="619"/>
      <c r="DQ38" s="619"/>
      <c r="DR38" s="619"/>
      <c r="DS38" s="619"/>
      <c r="DT38" s="619"/>
      <c r="DU38" s="619"/>
      <c r="DV38" s="620"/>
      <c r="DW38" s="641">
        <v>14.1</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111</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91</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938529</v>
      </c>
      <c r="CS39" s="637"/>
      <c r="CT39" s="637"/>
      <c r="CU39" s="637"/>
      <c r="CV39" s="637"/>
      <c r="CW39" s="637"/>
      <c r="CX39" s="637"/>
      <c r="CY39" s="638"/>
      <c r="CZ39" s="621">
        <v>0.9</v>
      </c>
      <c r="DA39" s="639"/>
      <c r="DB39" s="639"/>
      <c r="DC39" s="640"/>
      <c r="DD39" s="624">
        <v>725743</v>
      </c>
      <c r="DE39" s="637"/>
      <c r="DF39" s="637"/>
      <c r="DG39" s="637"/>
      <c r="DH39" s="637"/>
      <c r="DI39" s="637"/>
      <c r="DJ39" s="637"/>
      <c r="DK39" s="638"/>
      <c r="DL39" s="624" t="s">
        <v>111</v>
      </c>
      <c r="DM39" s="637"/>
      <c r="DN39" s="637"/>
      <c r="DO39" s="637"/>
      <c r="DP39" s="637"/>
      <c r="DQ39" s="637"/>
      <c r="DR39" s="637"/>
      <c r="DS39" s="637"/>
      <c r="DT39" s="637"/>
      <c r="DU39" s="637"/>
      <c r="DV39" s="638"/>
      <c r="DW39" s="641" t="s">
        <v>111</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2675529</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101</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449490</v>
      </c>
      <c r="CS40" s="619"/>
      <c r="CT40" s="619"/>
      <c r="CU40" s="619"/>
      <c r="CV40" s="619"/>
      <c r="CW40" s="619"/>
      <c r="CX40" s="619"/>
      <c r="CY40" s="620"/>
      <c r="CZ40" s="621">
        <v>0.5</v>
      </c>
      <c r="DA40" s="639"/>
      <c r="DB40" s="639"/>
      <c r="DC40" s="640"/>
      <c r="DD40" s="624">
        <v>85</v>
      </c>
      <c r="DE40" s="619"/>
      <c r="DF40" s="619"/>
      <c r="DG40" s="619"/>
      <c r="DH40" s="619"/>
      <c r="DI40" s="619"/>
      <c r="DJ40" s="619"/>
      <c r="DK40" s="620"/>
      <c r="DL40" s="624">
        <v>85</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6167606</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320</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11442992</v>
      </c>
      <c r="CS42" s="619"/>
      <c r="CT42" s="619"/>
      <c r="CU42" s="619"/>
      <c r="CV42" s="619"/>
      <c r="CW42" s="619"/>
      <c r="CX42" s="619"/>
      <c r="CY42" s="620"/>
      <c r="CZ42" s="621">
        <v>11.5</v>
      </c>
      <c r="DA42" s="622"/>
      <c r="DB42" s="622"/>
      <c r="DC42" s="623"/>
      <c r="DD42" s="624">
        <v>1960758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432196</v>
      </c>
      <c r="CS43" s="637"/>
      <c r="CT43" s="637"/>
      <c r="CU43" s="637"/>
      <c r="CV43" s="637"/>
      <c r="CW43" s="637"/>
      <c r="CX43" s="637"/>
      <c r="CY43" s="638"/>
      <c r="CZ43" s="621">
        <v>0.4</v>
      </c>
      <c r="DA43" s="639"/>
      <c r="DB43" s="639"/>
      <c r="DC43" s="640"/>
      <c r="DD43" s="624">
        <v>432196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11437127</v>
      </c>
      <c r="CS44" s="619"/>
      <c r="CT44" s="619"/>
      <c r="CU44" s="619"/>
      <c r="CV44" s="619"/>
      <c r="CW44" s="619"/>
      <c r="CX44" s="619"/>
      <c r="CY44" s="620"/>
      <c r="CZ44" s="621">
        <v>11.5</v>
      </c>
      <c r="DA44" s="622"/>
      <c r="DB44" s="622"/>
      <c r="DC44" s="623"/>
      <c r="DD44" s="624">
        <v>1959927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6480152</v>
      </c>
      <c r="CS45" s="637"/>
      <c r="CT45" s="637"/>
      <c r="CU45" s="637"/>
      <c r="CV45" s="637"/>
      <c r="CW45" s="637"/>
      <c r="CX45" s="637"/>
      <c r="CY45" s="638"/>
      <c r="CZ45" s="621">
        <v>6.5</v>
      </c>
      <c r="DA45" s="639"/>
      <c r="DB45" s="639"/>
      <c r="DC45" s="640"/>
      <c r="DD45" s="624">
        <v>255779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4505155</v>
      </c>
      <c r="CS46" s="619"/>
      <c r="CT46" s="619"/>
      <c r="CU46" s="619"/>
      <c r="CV46" s="619"/>
      <c r="CW46" s="619"/>
      <c r="CX46" s="619"/>
      <c r="CY46" s="620"/>
      <c r="CZ46" s="621">
        <v>4.5</v>
      </c>
      <c r="DA46" s="622"/>
      <c r="DB46" s="622"/>
      <c r="DC46" s="623"/>
      <c r="DD46" s="624">
        <v>1672777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5865</v>
      </c>
      <c r="CS47" s="637"/>
      <c r="CT47" s="637"/>
      <c r="CU47" s="637"/>
      <c r="CV47" s="637"/>
      <c r="CW47" s="637"/>
      <c r="CX47" s="637"/>
      <c r="CY47" s="638"/>
      <c r="CZ47" s="621">
        <v>0</v>
      </c>
      <c r="DA47" s="639"/>
      <c r="DB47" s="639"/>
      <c r="DC47" s="640"/>
      <c r="DD47" s="624">
        <v>831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99572905</v>
      </c>
      <c r="CS49" s="603"/>
      <c r="CT49" s="603"/>
      <c r="CU49" s="603"/>
      <c r="CV49" s="603"/>
      <c r="CW49" s="603"/>
      <c r="CX49" s="603"/>
      <c r="CY49" s="604"/>
      <c r="CZ49" s="605">
        <v>100</v>
      </c>
      <c r="DA49" s="606"/>
      <c r="DB49" s="606"/>
      <c r="DC49" s="607"/>
      <c r="DD49" s="608">
        <v>61969732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101851</v>
      </c>
      <c r="R7" s="1131"/>
      <c r="S7" s="1131"/>
      <c r="T7" s="1131"/>
      <c r="U7" s="1131"/>
      <c r="V7" s="1131">
        <v>98839</v>
      </c>
      <c r="W7" s="1131"/>
      <c r="X7" s="1131"/>
      <c r="Y7" s="1131"/>
      <c r="Z7" s="1131"/>
      <c r="AA7" s="1131">
        <v>3013</v>
      </c>
      <c r="AB7" s="1131"/>
      <c r="AC7" s="1131"/>
      <c r="AD7" s="1131"/>
      <c r="AE7" s="1132"/>
      <c r="AF7" s="1133">
        <v>1619</v>
      </c>
      <c r="AG7" s="1134"/>
      <c r="AH7" s="1134"/>
      <c r="AI7" s="1134"/>
      <c r="AJ7" s="1135"/>
      <c r="AK7" s="1117">
        <v>26</v>
      </c>
      <c r="AL7" s="1118"/>
      <c r="AM7" s="1118"/>
      <c r="AN7" s="1118"/>
      <c r="AO7" s="1118"/>
      <c r="AP7" s="1118">
        <v>111444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542</v>
      </c>
      <c r="BT7" s="1122"/>
      <c r="BU7" s="1122"/>
      <c r="BV7" s="1122"/>
      <c r="BW7" s="1122"/>
      <c r="BX7" s="1122"/>
      <c r="BY7" s="1122"/>
      <c r="BZ7" s="1122"/>
      <c r="CA7" s="1122"/>
      <c r="CB7" s="1122"/>
      <c r="CC7" s="1122"/>
      <c r="CD7" s="1122"/>
      <c r="CE7" s="1122"/>
      <c r="CF7" s="1122"/>
      <c r="CG7" s="1123"/>
      <c r="CH7" s="1114">
        <v>12</v>
      </c>
      <c r="CI7" s="1115"/>
      <c r="CJ7" s="1115"/>
      <c r="CK7" s="1115"/>
      <c r="CL7" s="1116"/>
      <c r="CM7" s="1114">
        <v>317</v>
      </c>
      <c r="CN7" s="1115"/>
      <c r="CO7" s="1115"/>
      <c r="CP7" s="1115"/>
      <c r="CQ7" s="1116"/>
      <c r="CR7" s="1114">
        <v>100</v>
      </c>
      <c r="CS7" s="1115"/>
      <c r="CT7" s="1115"/>
      <c r="CU7" s="1115"/>
      <c r="CV7" s="1116"/>
      <c r="CW7" s="1114" t="s">
        <v>545</v>
      </c>
      <c r="CX7" s="1115"/>
      <c r="CY7" s="1115"/>
      <c r="CZ7" s="1115"/>
      <c r="DA7" s="1116"/>
      <c r="DB7" s="1114" t="s">
        <v>546</v>
      </c>
      <c r="DC7" s="1115"/>
      <c r="DD7" s="1115"/>
      <c r="DE7" s="1115"/>
      <c r="DF7" s="1116"/>
      <c r="DG7" s="1114" t="s">
        <v>546</v>
      </c>
      <c r="DH7" s="1115"/>
      <c r="DI7" s="1115"/>
      <c r="DJ7" s="1115"/>
      <c r="DK7" s="1116"/>
      <c r="DL7" s="1114" t="s">
        <v>480</v>
      </c>
      <c r="DM7" s="1115"/>
      <c r="DN7" s="1115"/>
      <c r="DO7" s="1115"/>
      <c r="DP7" s="1116"/>
      <c r="DQ7" s="1114" t="s">
        <v>480</v>
      </c>
      <c r="DR7" s="1115"/>
      <c r="DS7" s="1115"/>
      <c r="DT7" s="1115"/>
      <c r="DU7" s="1116"/>
      <c r="DV7" s="1141"/>
      <c r="DW7" s="1142"/>
      <c r="DX7" s="1142"/>
      <c r="DY7" s="1142"/>
      <c r="DZ7" s="1143"/>
      <c r="EA7" s="205"/>
    </row>
    <row r="8" spans="1:131" s="206" customFormat="1" ht="26.25" customHeight="1" x14ac:dyDescent="0.15">
      <c r="A8" s="212">
        <v>2</v>
      </c>
      <c r="B8" s="1063" t="s">
        <v>363</v>
      </c>
      <c r="C8" s="1064"/>
      <c r="D8" s="1064"/>
      <c r="E8" s="1064"/>
      <c r="F8" s="1064"/>
      <c r="G8" s="1064"/>
      <c r="H8" s="1064"/>
      <c r="I8" s="1064"/>
      <c r="J8" s="1064"/>
      <c r="K8" s="1064"/>
      <c r="L8" s="1064"/>
      <c r="M8" s="1064"/>
      <c r="N8" s="1064"/>
      <c r="O8" s="1064"/>
      <c r="P8" s="1065"/>
      <c r="Q8" s="1069">
        <v>565</v>
      </c>
      <c r="R8" s="1070"/>
      <c r="S8" s="1070"/>
      <c r="T8" s="1070"/>
      <c r="U8" s="1070"/>
      <c r="V8" s="1070">
        <v>565</v>
      </c>
      <c r="W8" s="1070"/>
      <c r="X8" s="1070"/>
      <c r="Y8" s="1070"/>
      <c r="Z8" s="1070"/>
      <c r="AA8" s="1070">
        <v>0</v>
      </c>
      <c r="AB8" s="1070"/>
      <c r="AC8" s="1070"/>
      <c r="AD8" s="1070"/>
      <c r="AE8" s="1071"/>
      <c r="AF8" s="1045" t="s">
        <v>111</v>
      </c>
      <c r="AG8" s="1046"/>
      <c r="AH8" s="1046"/>
      <c r="AI8" s="1046"/>
      <c r="AJ8" s="1047"/>
      <c r="AK8" s="1112">
        <v>351</v>
      </c>
      <c r="AL8" s="1113"/>
      <c r="AM8" s="1113"/>
      <c r="AN8" s="1113"/>
      <c r="AO8" s="1113"/>
      <c r="AP8" s="1113">
        <v>1898</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543</v>
      </c>
      <c r="BT8" s="1041"/>
      <c r="BU8" s="1041"/>
      <c r="BV8" s="1041"/>
      <c r="BW8" s="1041"/>
      <c r="BX8" s="1041"/>
      <c r="BY8" s="1041"/>
      <c r="BZ8" s="1041"/>
      <c r="CA8" s="1041"/>
      <c r="CB8" s="1041"/>
      <c r="CC8" s="1041"/>
      <c r="CD8" s="1041"/>
      <c r="CE8" s="1041"/>
      <c r="CF8" s="1041"/>
      <c r="CG8" s="1042"/>
      <c r="CH8" s="1015">
        <v>80</v>
      </c>
      <c r="CI8" s="1016"/>
      <c r="CJ8" s="1016"/>
      <c r="CK8" s="1016"/>
      <c r="CL8" s="1017"/>
      <c r="CM8" s="1015">
        <v>3360</v>
      </c>
      <c r="CN8" s="1016"/>
      <c r="CO8" s="1016"/>
      <c r="CP8" s="1016"/>
      <c r="CQ8" s="1017"/>
      <c r="CR8" s="1015">
        <v>4200</v>
      </c>
      <c r="CS8" s="1016"/>
      <c r="CT8" s="1016"/>
      <c r="CU8" s="1016"/>
      <c r="CV8" s="1017"/>
      <c r="CW8" s="1015">
        <v>51</v>
      </c>
      <c r="CX8" s="1016"/>
      <c r="CY8" s="1016"/>
      <c r="CZ8" s="1016"/>
      <c r="DA8" s="1017"/>
      <c r="DB8" s="1015">
        <v>1231</v>
      </c>
      <c r="DC8" s="1016"/>
      <c r="DD8" s="1016"/>
      <c r="DE8" s="1016"/>
      <c r="DF8" s="1017"/>
      <c r="DG8" s="1015" t="s">
        <v>546</v>
      </c>
      <c r="DH8" s="1016"/>
      <c r="DI8" s="1016"/>
      <c r="DJ8" s="1016"/>
      <c r="DK8" s="1017"/>
      <c r="DL8" s="1015" t="s">
        <v>480</v>
      </c>
      <c r="DM8" s="1016"/>
      <c r="DN8" s="1016"/>
      <c r="DO8" s="1016"/>
      <c r="DP8" s="1017"/>
      <c r="DQ8" s="1015" t="s">
        <v>480</v>
      </c>
      <c r="DR8" s="1016"/>
      <c r="DS8" s="1016"/>
      <c r="DT8" s="1016"/>
      <c r="DU8" s="1017"/>
      <c r="DV8" s="1018"/>
      <c r="DW8" s="1019"/>
      <c r="DX8" s="1019"/>
      <c r="DY8" s="1019"/>
      <c r="DZ8" s="1020"/>
      <c r="EA8" s="205"/>
    </row>
    <row r="9" spans="1:131" s="206" customFormat="1" ht="26.25" customHeight="1" x14ac:dyDescent="0.15">
      <c r="A9" s="212">
        <v>3</v>
      </c>
      <c r="B9" s="1063" t="s">
        <v>364</v>
      </c>
      <c r="C9" s="1064"/>
      <c r="D9" s="1064"/>
      <c r="E9" s="1064"/>
      <c r="F9" s="1064"/>
      <c r="G9" s="1064"/>
      <c r="H9" s="1064"/>
      <c r="I9" s="1064"/>
      <c r="J9" s="1064"/>
      <c r="K9" s="1064"/>
      <c r="L9" s="1064"/>
      <c r="M9" s="1064"/>
      <c r="N9" s="1064"/>
      <c r="O9" s="1064"/>
      <c r="P9" s="1065"/>
      <c r="Q9" s="1069">
        <v>587</v>
      </c>
      <c r="R9" s="1070"/>
      <c r="S9" s="1070"/>
      <c r="T9" s="1070"/>
      <c r="U9" s="1070"/>
      <c r="V9" s="1070">
        <v>584</v>
      </c>
      <c r="W9" s="1070"/>
      <c r="X9" s="1070"/>
      <c r="Y9" s="1070"/>
      <c r="Z9" s="1070"/>
      <c r="AA9" s="1070">
        <v>3</v>
      </c>
      <c r="AB9" s="1070"/>
      <c r="AC9" s="1070"/>
      <c r="AD9" s="1070"/>
      <c r="AE9" s="1071"/>
      <c r="AF9" s="1045">
        <v>3</v>
      </c>
      <c r="AG9" s="1046"/>
      <c r="AH9" s="1046"/>
      <c r="AI9" s="1046"/>
      <c r="AJ9" s="1047"/>
      <c r="AK9" s="1112" t="s">
        <v>537</v>
      </c>
      <c r="AL9" s="1113"/>
      <c r="AM9" s="1113"/>
      <c r="AN9" s="1113"/>
      <c r="AO9" s="1113"/>
      <c r="AP9" s="1113">
        <v>329</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544</v>
      </c>
      <c r="BT9" s="1041"/>
      <c r="BU9" s="1041"/>
      <c r="BV9" s="1041"/>
      <c r="BW9" s="1041"/>
      <c r="BX9" s="1041"/>
      <c r="BY9" s="1041"/>
      <c r="BZ9" s="1041"/>
      <c r="CA9" s="1041"/>
      <c r="CB9" s="1041"/>
      <c r="CC9" s="1041"/>
      <c r="CD9" s="1041"/>
      <c r="CE9" s="1041"/>
      <c r="CF9" s="1041"/>
      <c r="CG9" s="1042"/>
      <c r="CH9" s="1015">
        <v>308</v>
      </c>
      <c r="CI9" s="1016"/>
      <c r="CJ9" s="1016"/>
      <c r="CK9" s="1016"/>
      <c r="CL9" s="1017"/>
      <c r="CM9" s="1015">
        <v>2146</v>
      </c>
      <c r="CN9" s="1016"/>
      <c r="CO9" s="1016"/>
      <c r="CP9" s="1016"/>
      <c r="CQ9" s="1017"/>
      <c r="CR9" s="1015">
        <v>1059</v>
      </c>
      <c r="CS9" s="1016"/>
      <c r="CT9" s="1016"/>
      <c r="CU9" s="1016"/>
      <c r="CV9" s="1017"/>
      <c r="CW9" s="1015">
        <v>1192</v>
      </c>
      <c r="CX9" s="1016"/>
      <c r="CY9" s="1016"/>
      <c r="CZ9" s="1016"/>
      <c r="DA9" s="1017"/>
      <c r="DB9" s="1015">
        <v>2875</v>
      </c>
      <c r="DC9" s="1016"/>
      <c r="DD9" s="1016"/>
      <c r="DE9" s="1016"/>
      <c r="DF9" s="1017"/>
      <c r="DG9" s="1015" t="s">
        <v>546</v>
      </c>
      <c r="DH9" s="1016"/>
      <c r="DI9" s="1016"/>
      <c r="DJ9" s="1016"/>
      <c r="DK9" s="1017"/>
      <c r="DL9" s="1015" t="s">
        <v>480</v>
      </c>
      <c r="DM9" s="1016"/>
      <c r="DN9" s="1016"/>
      <c r="DO9" s="1016"/>
      <c r="DP9" s="1017"/>
      <c r="DQ9" s="1015" t="s">
        <v>480</v>
      </c>
      <c r="DR9" s="1016"/>
      <c r="DS9" s="1016"/>
      <c r="DT9" s="1016"/>
      <c r="DU9" s="1017"/>
      <c r="DV9" s="1018"/>
      <c r="DW9" s="1019"/>
      <c r="DX9" s="1019"/>
      <c r="DY9" s="1019"/>
      <c r="DZ9" s="1020"/>
      <c r="EA9" s="205"/>
    </row>
    <row r="10" spans="1:131" s="206" customFormat="1" ht="26.25" customHeight="1" x14ac:dyDescent="0.15">
      <c r="A10" s="212">
        <v>4</v>
      </c>
      <c r="B10" s="1063" t="s">
        <v>365</v>
      </c>
      <c r="C10" s="1064"/>
      <c r="D10" s="1064"/>
      <c r="E10" s="1064"/>
      <c r="F10" s="1064"/>
      <c r="G10" s="1064"/>
      <c r="H10" s="1064"/>
      <c r="I10" s="1064"/>
      <c r="J10" s="1064"/>
      <c r="K10" s="1064"/>
      <c r="L10" s="1064"/>
      <c r="M10" s="1064"/>
      <c r="N10" s="1064"/>
      <c r="O10" s="1064"/>
      <c r="P10" s="1065"/>
      <c r="Q10" s="1069">
        <v>405</v>
      </c>
      <c r="R10" s="1070"/>
      <c r="S10" s="1070"/>
      <c r="T10" s="1070"/>
      <c r="U10" s="1070"/>
      <c r="V10" s="1070">
        <v>41</v>
      </c>
      <c r="W10" s="1070"/>
      <c r="X10" s="1070"/>
      <c r="Y10" s="1070"/>
      <c r="Z10" s="1070"/>
      <c r="AA10" s="1070">
        <v>364</v>
      </c>
      <c r="AB10" s="1070"/>
      <c r="AC10" s="1070"/>
      <c r="AD10" s="1070"/>
      <c r="AE10" s="1071"/>
      <c r="AF10" s="1045">
        <v>357</v>
      </c>
      <c r="AG10" s="1046"/>
      <c r="AH10" s="1046"/>
      <c r="AI10" s="1046"/>
      <c r="AJ10" s="1047"/>
      <c r="AK10" s="1112" t="s">
        <v>538</v>
      </c>
      <c r="AL10" s="1113"/>
      <c r="AM10" s="1113"/>
      <c r="AN10" s="1113"/>
      <c r="AO10" s="1113"/>
      <c r="AP10" s="1113" t="s">
        <v>537</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t="s">
        <v>366</v>
      </c>
      <c r="C11" s="1064"/>
      <c r="D11" s="1064"/>
      <c r="E11" s="1064"/>
      <c r="F11" s="1064"/>
      <c r="G11" s="1064"/>
      <c r="H11" s="1064"/>
      <c r="I11" s="1064"/>
      <c r="J11" s="1064"/>
      <c r="K11" s="1064"/>
      <c r="L11" s="1064"/>
      <c r="M11" s="1064"/>
      <c r="N11" s="1064"/>
      <c r="O11" s="1064"/>
      <c r="P11" s="1065"/>
      <c r="Q11" s="1069">
        <v>1</v>
      </c>
      <c r="R11" s="1070"/>
      <c r="S11" s="1070"/>
      <c r="T11" s="1070"/>
      <c r="U11" s="1070"/>
      <c r="V11" s="1070">
        <v>1</v>
      </c>
      <c r="W11" s="1070"/>
      <c r="X11" s="1070"/>
      <c r="Y11" s="1070"/>
      <c r="Z11" s="1070"/>
      <c r="AA11" s="1070">
        <v>0</v>
      </c>
      <c r="AB11" s="1070"/>
      <c r="AC11" s="1070"/>
      <c r="AD11" s="1070"/>
      <c r="AE11" s="1071"/>
      <c r="AF11" s="1045">
        <v>0</v>
      </c>
      <c r="AG11" s="1046"/>
      <c r="AH11" s="1046"/>
      <c r="AI11" s="1046"/>
      <c r="AJ11" s="1047"/>
      <c r="AK11" s="1112" t="s">
        <v>538</v>
      </c>
      <c r="AL11" s="1113"/>
      <c r="AM11" s="1113"/>
      <c r="AN11" s="1113"/>
      <c r="AO11" s="1113"/>
      <c r="AP11" s="1113" t="s">
        <v>538</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t="s">
        <v>367</v>
      </c>
      <c r="C12" s="1064"/>
      <c r="D12" s="1064"/>
      <c r="E12" s="1064"/>
      <c r="F12" s="1064"/>
      <c r="G12" s="1064"/>
      <c r="H12" s="1064"/>
      <c r="I12" s="1064"/>
      <c r="J12" s="1064"/>
      <c r="K12" s="1064"/>
      <c r="L12" s="1064"/>
      <c r="M12" s="1064"/>
      <c r="N12" s="1064"/>
      <c r="O12" s="1064"/>
      <c r="P12" s="1065"/>
      <c r="Q12" s="1069">
        <v>879</v>
      </c>
      <c r="R12" s="1070"/>
      <c r="S12" s="1070"/>
      <c r="T12" s="1070"/>
      <c r="U12" s="1070"/>
      <c r="V12" s="1070">
        <v>879</v>
      </c>
      <c r="W12" s="1070"/>
      <c r="X12" s="1070"/>
      <c r="Y12" s="1070"/>
      <c r="Z12" s="1070"/>
      <c r="AA12" s="1070">
        <v>0</v>
      </c>
      <c r="AB12" s="1070"/>
      <c r="AC12" s="1070"/>
      <c r="AD12" s="1070"/>
      <c r="AE12" s="1071"/>
      <c r="AF12" s="1045" t="s">
        <v>111</v>
      </c>
      <c r="AG12" s="1046"/>
      <c r="AH12" s="1046"/>
      <c r="AI12" s="1046"/>
      <c r="AJ12" s="1047"/>
      <c r="AK12" s="1112" t="s">
        <v>538</v>
      </c>
      <c r="AL12" s="1113"/>
      <c r="AM12" s="1113"/>
      <c r="AN12" s="1113"/>
      <c r="AO12" s="1113"/>
      <c r="AP12" s="1113">
        <v>2875</v>
      </c>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368</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369</v>
      </c>
      <c r="B23" s="970" t="s">
        <v>370</v>
      </c>
      <c r="C23" s="971"/>
      <c r="D23" s="971"/>
      <c r="E23" s="971"/>
      <c r="F23" s="971"/>
      <c r="G23" s="971"/>
      <c r="H23" s="971"/>
      <c r="I23" s="971"/>
      <c r="J23" s="971"/>
      <c r="K23" s="971"/>
      <c r="L23" s="971"/>
      <c r="M23" s="971"/>
      <c r="N23" s="971"/>
      <c r="O23" s="971"/>
      <c r="P23" s="972"/>
      <c r="Q23" s="1094">
        <v>102952</v>
      </c>
      <c r="R23" s="1095"/>
      <c r="S23" s="1095"/>
      <c r="T23" s="1095"/>
      <c r="U23" s="1095"/>
      <c r="V23" s="1095">
        <v>99573</v>
      </c>
      <c r="W23" s="1095"/>
      <c r="X23" s="1095"/>
      <c r="Y23" s="1095"/>
      <c r="Z23" s="1095"/>
      <c r="AA23" s="1095">
        <v>3379</v>
      </c>
      <c r="AB23" s="1095"/>
      <c r="AC23" s="1095"/>
      <c r="AD23" s="1095"/>
      <c r="AE23" s="1096"/>
      <c r="AF23" s="1097">
        <v>1979</v>
      </c>
      <c r="AG23" s="1095"/>
      <c r="AH23" s="1095"/>
      <c r="AI23" s="1095"/>
      <c r="AJ23" s="1098"/>
      <c r="AK23" s="1099"/>
      <c r="AL23" s="1100"/>
      <c r="AM23" s="1100"/>
      <c r="AN23" s="1100"/>
      <c r="AO23" s="1100"/>
      <c r="AP23" s="1095">
        <v>116546</v>
      </c>
      <c r="AQ23" s="1095"/>
      <c r="AR23" s="1095"/>
      <c r="AS23" s="1095"/>
      <c r="AT23" s="1095"/>
      <c r="AU23" s="1101"/>
      <c r="AV23" s="1101"/>
      <c r="AW23" s="1101"/>
      <c r="AX23" s="1101"/>
      <c r="AY23" s="1102"/>
      <c r="AZ23" s="1091" t="s">
        <v>111</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371</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372</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373</v>
      </c>
      <c r="R26" s="1028"/>
      <c r="S26" s="1028"/>
      <c r="T26" s="1028"/>
      <c r="U26" s="1029"/>
      <c r="V26" s="1027" t="s">
        <v>374</v>
      </c>
      <c r="W26" s="1028"/>
      <c r="X26" s="1028"/>
      <c r="Y26" s="1028"/>
      <c r="Z26" s="1029"/>
      <c r="AA26" s="1027" t="s">
        <v>375</v>
      </c>
      <c r="AB26" s="1028"/>
      <c r="AC26" s="1028"/>
      <c r="AD26" s="1028"/>
      <c r="AE26" s="1028"/>
      <c r="AF26" s="1085" t="s">
        <v>376</v>
      </c>
      <c r="AG26" s="1034"/>
      <c r="AH26" s="1034"/>
      <c r="AI26" s="1034"/>
      <c r="AJ26" s="1086"/>
      <c r="AK26" s="1028" t="s">
        <v>377</v>
      </c>
      <c r="AL26" s="1028"/>
      <c r="AM26" s="1028"/>
      <c r="AN26" s="1028"/>
      <c r="AO26" s="1029"/>
      <c r="AP26" s="1027" t="s">
        <v>378</v>
      </c>
      <c r="AQ26" s="1028"/>
      <c r="AR26" s="1028"/>
      <c r="AS26" s="1028"/>
      <c r="AT26" s="1029"/>
      <c r="AU26" s="1027" t="s">
        <v>379</v>
      </c>
      <c r="AV26" s="1028"/>
      <c r="AW26" s="1028"/>
      <c r="AX26" s="1028"/>
      <c r="AY26" s="1029"/>
      <c r="AZ26" s="1027" t="s">
        <v>380</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381</v>
      </c>
      <c r="C28" s="1077"/>
      <c r="D28" s="1077"/>
      <c r="E28" s="1077"/>
      <c r="F28" s="1077"/>
      <c r="G28" s="1077"/>
      <c r="H28" s="1077"/>
      <c r="I28" s="1077"/>
      <c r="J28" s="1077"/>
      <c r="K28" s="1077"/>
      <c r="L28" s="1077"/>
      <c r="M28" s="1077"/>
      <c r="N28" s="1077"/>
      <c r="O28" s="1077"/>
      <c r="P28" s="1078"/>
      <c r="Q28" s="1079">
        <v>37677</v>
      </c>
      <c r="R28" s="1080"/>
      <c r="S28" s="1080"/>
      <c r="T28" s="1080"/>
      <c r="U28" s="1080"/>
      <c r="V28" s="1080">
        <v>35221</v>
      </c>
      <c r="W28" s="1080"/>
      <c r="X28" s="1080"/>
      <c r="Y28" s="1080"/>
      <c r="Z28" s="1080"/>
      <c r="AA28" s="1080">
        <v>2456</v>
      </c>
      <c r="AB28" s="1080"/>
      <c r="AC28" s="1080"/>
      <c r="AD28" s="1080"/>
      <c r="AE28" s="1081"/>
      <c r="AF28" s="1082">
        <v>2456</v>
      </c>
      <c r="AG28" s="1080"/>
      <c r="AH28" s="1080"/>
      <c r="AI28" s="1080"/>
      <c r="AJ28" s="1083"/>
      <c r="AK28" s="1084">
        <v>2676</v>
      </c>
      <c r="AL28" s="1072"/>
      <c r="AM28" s="1072"/>
      <c r="AN28" s="1072"/>
      <c r="AO28" s="1072"/>
      <c r="AP28" s="1072" t="s">
        <v>480</v>
      </c>
      <c r="AQ28" s="1072"/>
      <c r="AR28" s="1072"/>
      <c r="AS28" s="1072"/>
      <c r="AT28" s="1072"/>
      <c r="AU28" s="1072" t="s">
        <v>480</v>
      </c>
      <c r="AV28" s="1072"/>
      <c r="AW28" s="1072"/>
      <c r="AX28" s="1072"/>
      <c r="AY28" s="1072"/>
      <c r="AZ28" s="1073" t="s">
        <v>480</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382</v>
      </c>
      <c r="C29" s="1064"/>
      <c r="D29" s="1064"/>
      <c r="E29" s="1064"/>
      <c r="F29" s="1064"/>
      <c r="G29" s="1064"/>
      <c r="H29" s="1064"/>
      <c r="I29" s="1064"/>
      <c r="J29" s="1064"/>
      <c r="K29" s="1064"/>
      <c r="L29" s="1064"/>
      <c r="M29" s="1064"/>
      <c r="N29" s="1064"/>
      <c r="O29" s="1064"/>
      <c r="P29" s="1065"/>
      <c r="Q29" s="1069">
        <v>15</v>
      </c>
      <c r="R29" s="1070"/>
      <c r="S29" s="1070"/>
      <c r="T29" s="1070"/>
      <c r="U29" s="1070"/>
      <c r="V29" s="1070">
        <v>13</v>
      </c>
      <c r="W29" s="1070"/>
      <c r="X29" s="1070"/>
      <c r="Y29" s="1070"/>
      <c r="Z29" s="1070"/>
      <c r="AA29" s="1070">
        <v>2</v>
      </c>
      <c r="AB29" s="1070"/>
      <c r="AC29" s="1070"/>
      <c r="AD29" s="1070"/>
      <c r="AE29" s="1071"/>
      <c r="AF29" s="1045">
        <v>2</v>
      </c>
      <c r="AG29" s="1046"/>
      <c r="AH29" s="1046"/>
      <c r="AI29" s="1046"/>
      <c r="AJ29" s="1047"/>
      <c r="AK29" s="1006">
        <v>5</v>
      </c>
      <c r="AL29" s="997"/>
      <c r="AM29" s="997"/>
      <c r="AN29" s="997"/>
      <c r="AO29" s="997"/>
      <c r="AP29" s="997" t="s">
        <v>480</v>
      </c>
      <c r="AQ29" s="997"/>
      <c r="AR29" s="997"/>
      <c r="AS29" s="997"/>
      <c r="AT29" s="997"/>
      <c r="AU29" s="997" t="s">
        <v>480</v>
      </c>
      <c r="AV29" s="997"/>
      <c r="AW29" s="997"/>
      <c r="AX29" s="997"/>
      <c r="AY29" s="997"/>
      <c r="AZ29" s="1068" t="s">
        <v>480</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383</v>
      </c>
      <c r="C30" s="1064"/>
      <c r="D30" s="1064"/>
      <c r="E30" s="1064"/>
      <c r="F30" s="1064"/>
      <c r="G30" s="1064"/>
      <c r="H30" s="1064"/>
      <c r="I30" s="1064"/>
      <c r="J30" s="1064"/>
      <c r="K30" s="1064"/>
      <c r="L30" s="1064"/>
      <c r="M30" s="1064"/>
      <c r="N30" s="1064"/>
      <c r="O30" s="1064"/>
      <c r="P30" s="1065"/>
      <c r="Q30" s="1069">
        <v>19887</v>
      </c>
      <c r="R30" s="1070"/>
      <c r="S30" s="1070"/>
      <c r="T30" s="1070"/>
      <c r="U30" s="1070"/>
      <c r="V30" s="1070">
        <v>19611</v>
      </c>
      <c r="W30" s="1070"/>
      <c r="X30" s="1070"/>
      <c r="Y30" s="1070"/>
      <c r="Z30" s="1070"/>
      <c r="AA30" s="1070">
        <v>276</v>
      </c>
      <c r="AB30" s="1070"/>
      <c r="AC30" s="1070"/>
      <c r="AD30" s="1070"/>
      <c r="AE30" s="1071"/>
      <c r="AF30" s="1045">
        <v>273</v>
      </c>
      <c r="AG30" s="1046"/>
      <c r="AH30" s="1046"/>
      <c r="AI30" s="1046"/>
      <c r="AJ30" s="1047"/>
      <c r="AK30" s="1006">
        <v>2974</v>
      </c>
      <c r="AL30" s="997"/>
      <c r="AM30" s="997"/>
      <c r="AN30" s="997"/>
      <c r="AO30" s="997"/>
      <c r="AP30" s="997" t="s">
        <v>480</v>
      </c>
      <c r="AQ30" s="997"/>
      <c r="AR30" s="997"/>
      <c r="AS30" s="997"/>
      <c r="AT30" s="997"/>
      <c r="AU30" s="997" t="s">
        <v>480</v>
      </c>
      <c r="AV30" s="997"/>
      <c r="AW30" s="997"/>
      <c r="AX30" s="997"/>
      <c r="AY30" s="997"/>
      <c r="AZ30" s="1068" t="s">
        <v>480</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384</v>
      </c>
      <c r="C31" s="1064"/>
      <c r="D31" s="1064"/>
      <c r="E31" s="1064"/>
      <c r="F31" s="1064"/>
      <c r="G31" s="1064"/>
      <c r="H31" s="1064"/>
      <c r="I31" s="1064"/>
      <c r="J31" s="1064"/>
      <c r="K31" s="1064"/>
      <c r="L31" s="1064"/>
      <c r="M31" s="1064"/>
      <c r="N31" s="1064"/>
      <c r="O31" s="1064"/>
      <c r="P31" s="1065"/>
      <c r="Q31" s="1069">
        <v>3206</v>
      </c>
      <c r="R31" s="1070"/>
      <c r="S31" s="1070"/>
      <c r="T31" s="1070"/>
      <c r="U31" s="1070"/>
      <c r="V31" s="1070">
        <v>3191</v>
      </c>
      <c r="W31" s="1070"/>
      <c r="X31" s="1070"/>
      <c r="Y31" s="1070"/>
      <c r="Z31" s="1070"/>
      <c r="AA31" s="1070">
        <v>15</v>
      </c>
      <c r="AB31" s="1070"/>
      <c r="AC31" s="1070"/>
      <c r="AD31" s="1070"/>
      <c r="AE31" s="1071"/>
      <c r="AF31" s="1045">
        <v>15</v>
      </c>
      <c r="AG31" s="1046"/>
      <c r="AH31" s="1046"/>
      <c r="AI31" s="1046"/>
      <c r="AJ31" s="1047"/>
      <c r="AK31" s="1006">
        <v>581</v>
      </c>
      <c r="AL31" s="997"/>
      <c r="AM31" s="997"/>
      <c r="AN31" s="997"/>
      <c r="AO31" s="997"/>
      <c r="AP31" s="997" t="s">
        <v>480</v>
      </c>
      <c r="AQ31" s="997"/>
      <c r="AR31" s="997"/>
      <c r="AS31" s="997"/>
      <c r="AT31" s="997"/>
      <c r="AU31" s="997" t="s">
        <v>480</v>
      </c>
      <c r="AV31" s="997"/>
      <c r="AW31" s="997"/>
      <c r="AX31" s="997"/>
      <c r="AY31" s="997"/>
      <c r="AZ31" s="1068" t="s">
        <v>480</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385</v>
      </c>
      <c r="C32" s="1064"/>
      <c r="D32" s="1064"/>
      <c r="E32" s="1064"/>
      <c r="F32" s="1064"/>
      <c r="G32" s="1064"/>
      <c r="H32" s="1064"/>
      <c r="I32" s="1064"/>
      <c r="J32" s="1064"/>
      <c r="K32" s="1064"/>
      <c r="L32" s="1064"/>
      <c r="M32" s="1064"/>
      <c r="N32" s="1064"/>
      <c r="O32" s="1064"/>
      <c r="P32" s="1065"/>
      <c r="Q32" s="1069">
        <v>6398</v>
      </c>
      <c r="R32" s="1070"/>
      <c r="S32" s="1070"/>
      <c r="T32" s="1070"/>
      <c r="U32" s="1070"/>
      <c r="V32" s="1070">
        <v>5572</v>
      </c>
      <c r="W32" s="1070"/>
      <c r="X32" s="1070"/>
      <c r="Y32" s="1070"/>
      <c r="Z32" s="1070"/>
      <c r="AA32" s="1070">
        <v>826</v>
      </c>
      <c r="AB32" s="1070"/>
      <c r="AC32" s="1070"/>
      <c r="AD32" s="1070"/>
      <c r="AE32" s="1071"/>
      <c r="AF32" s="1045">
        <v>4237</v>
      </c>
      <c r="AG32" s="1046"/>
      <c r="AH32" s="1046"/>
      <c r="AI32" s="1046"/>
      <c r="AJ32" s="1047"/>
      <c r="AK32" s="1006">
        <v>41</v>
      </c>
      <c r="AL32" s="997"/>
      <c r="AM32" s="997"/>
      <c r="AN32" s="997"/>
      <c r="AO32" s="997"/>
      <c r="AP32" s="997">
        <v>11029</v>
      </c>
      <c r="AQ32" s="997"/>
      <c r="AR32" s="997"/>
      <c r="AS32" s="997"/>
      <c r="AT32" s="997"/>
      <c r="AU32" s="997">
        <v>154</v>
      </c>
      <c r="AV32" s="997"/>
      <c r="AW32" s="997"/>
      <c r="AX32" s="997"/>
      <c r="AY32" s="997"/>
      <c r="AZ32" s="1068" t="s">
        <v>480</v>
      </c>
      <c r="BA32" s="1068"/>
      <c r="BB32" s="1068"/>
      <c r="BC32" s="1068"/>
      <c r="BD32" s="1068"/>
      <c r="BE32" s="1058" t="s">
        <v>386</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387</v>
      </c>
      <c r="C33" s="1064"/>
      <c r="D33" s="1064"/>
      <c r="E33" s="1064"/>
      <c r="F33" s="1064"/>
      <c r="G33" s="1064"/>
      <c r="H33" s="1064"/>
      <c r="I33" s="1064"/>
      <c r="J33" s="1064"/>
      <c r="K33" s="1064"/>
      <c r="L33" s="1064"/>
      <c r="M33" s="1064"/>
      <c r="N33" s="1064"/>
      <c r="O33" s="1064"/>
      <c r="P33" s="1065"/>
      <c r="Q33" s="1069">
        <v>206</v>
      </c>
      <c r="R33" s="1070"/>
      <c r="S33" s="1070"/>
      <c r="T33" s="1070"/>
      <c r="U33" s="1070"/>
      <c r="V33" s="1070">
        <v>114</v>
      </c>
      <c r="W33" s="1070"/>
      <c r="X33" s="1070"/>
      <c r="Y33" s="1070"/>
      <c r="Z33" s="1070"/>
      <c r="AA33" s="1070">
        <v>92</v>
      </c>
      <c r="AB33" s="1070"/>
      <c r="AC33" s="1070"/>
      <c r="AD33" s="1070"/>
      <c r="AE33" s="1071"/>
      <c r="AF33" s="1045" t="s">
        <v>111</v>
      </c>
      <c r="AG33" s="1046"/>
      <c r="AH33" s="1046"/>
      <c r="AI33" s="1046"/>
      <c r="AJ33" s="1047"/>
      <c r="AK33" s="1006" t="s">
        <v>539</v>
      </c>
      <c r="AL33" s="997"/>
      <c r="AM33" s="997"/>
      <c r="AN33" s="997"/>
      <c r="AO33" s="997"/>
      <c r="AP33" s="997">
        <v>8240</v>
      </c>
      <c r="AQ33" s="997"/>
      <c r="AR33" s="997"/>
      <c r="AS33" s="997"/>
      <c r="AT33" s="997"/>
      <c r="AU33" s="997">
        <v>4140</v>
      </c>
      <c r="AV33" s="997"/>
      <c r="AW33" s="997"/>
      <c r="AX33" s="997"/>
      <c r="AY33" s="997"/>
      <c r="AZ33" s="1068" t="s">
        <v>480</v>
      </c>
      <c r="BA33" s="1068"/>
      <c r="BB33" s="1068"/>
      <c r="BC33" s="1068"/>
      <c r="BD33" s="1068"/>
      <c r="BE33" s="1058" t="s">
        <v>386</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388</v>
      </c>
      <c r="C34" s="1064"/>
      <c r="D34" s="1064"/>
      <c r="E34" s="1064"/>
      <c r="F34" s="1064"/>
      <c r="G34" s="1064"/>
      <c r="H34" s="1064"/>
      <c r="I34" s="1064"/>
      <c r="J34" s="1064"/>
      <c r="K34" s="1064"/>
      <c r="L34" s="1064"/>
      <c r="M34" s="1064"/>
      <c r="N34" s="1064"/>
      <c r="O34" s="1064"/>
      <c r="P34" s="1065"/>
      <c r="Q34" s="1069">
        <v>10623</v>
      </c>
      <c r="R34" s="1070"/>
      <c r="S34" s="1070"/>
      <c r="T34" s="1070"/>
      <c r="U34" s="1070"/>
      <c r="V34" s="1070">
        <v>10248</v>
      </c>
      <c r="W34" s="1070"/>
      <c r="X34" s="1070"/>
      <c r="Y34" s="1070"/>
      <c r="Z34" s="1070"/>
      <c r="AA34" s="1070">
        <v>375</v>
      </c>
      <c r="AB34" s="1070"/>
      <c r="AC34" s="1070"/>
      <c r="AD34" s="1070"/>
      <c r="AE34" s="1071"/>
      <c r="AF34" s="1045">
        <v>369</v>
      </c>
      <c r="AG34" s="1046"/>
      <c r="AH34" s="1046"/>
      <c r="AI34" s="1046"/>
      <c r="AJ34" s="1047"/>
      <c r="AK34" s="1006">
        <v>2904</v>
      </c>
      <c r="AL34" s="997"/>
      <c r="AM34" s="997"/>
      <c r="AN34" s="997"/>
      <c r="AO34" s="997"/>
      <c r="AP34" s="997">
        <v>54953</v>
      </c>
      <c r="AQ34" s="997"/>
      <c r="AR34" s="997"/>
      <c r="AS34" s="997"/>
      <c r="AT34" s="997"/>
      <c r="AU34" s="997">
        <v>24289</v>
      </c>
      <c r="AV34" s="997"/>
      <c r="AW34" s="997"/>
      <c r="AX34" s="997"/>
      <c r="AY34" s="997"/>
      <c r="AZ34" s="1068" t="s">
        <v>480</v>
      </c>
      <c r="BA34" s="1068"/>
      <c r="BB34" s="1068"/>
      <c r="BC34" s="1068"/>
      <c r="BD34" s="1068"/>
      <c r="BE34" s="1058" t="s">
        <v>389</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390</v>
      </c>
      <c r="C35" s="1064"/>
      <c r="D35" s="1064"/>
      <c r="E35" s="1064"/>
      <c r="F35" s="1064"/>
      <c r="G35" s="1064"/>
      <c r="H35" s="1064"/>
      <c r="I35" s="1064"/>
      <c r="J35" s="1064"/>
      <c r="K35" s="1064"/>
      <c r="L35" s="1064"/>
      <c r="M35" s="1064"/>
      <c r="N35" s="1064"/>
      <c r="O35" s="1064"/>
      <c r="P35" s="1065"/>
      <c r="Q35" s="1069">
        <v>93</v>
      </c>
      <c r="R35" s="1070"/>
      <c r="S35" s="1070"/>
      <c r="T35" s="1070"/>
      <c r="U35" s="1070"/>
      <c r="V35" s="1070">
        <v>79</v>
      </c>
      <c r="W35" s="1070"/>
      <c r="X35" s="1070"/>
      <c r="Y35" s="1070"/>
      <c r="Z35" s="1070"/>
      <c r="AA35" s="1070">
        <v>14</v>
      </c>
      <c r="AB35" s="1070"/>
      <c r="AC35" s="1070"/>
      <c r="AD35" s="1070"/>
      <c r="AE35" s="1071"/>
      <c r="AF35" s="1045">
        <v>14</v>
      </c>
      <c r="AG35" s="1046"/>
      <c r="AH35" s="1046"/>
      <c r="AI35" s="1046"/>
      <c r="AJ35" s="1047"/>
      <c r="AK35" s="1006">
        <v>31</v>
      </c>
      <c r="AL35" s="997"/>
      <c r="AM35" s="997"/>
      <c r="AN35" s="997"/>
      <c r="AO35" s="997"/>
      <c r="AP35" s="997">
        <v>607</v>
      </c>
      <c r="AQ35" s="997"/>
      <c r="AR35" s="997"/>
      <c r="AS35" s="997"/>
      <c r="AT35" s="997"/>
      <c r="AU35" s="997">
        <v>328</v>
      </c>
      <c r="AV35" s="997"/>
      <c r="AW35" s="997"/>
      <c r="AX35" s="997"/>
      <c r="AY35" s="997"/>
      <c r="AZ35" s="1068" t="s">
        <v>480</v>
      </c>
      <c r="BA35" s="1068"/>
      <c r="BB35" s="1068"/>
      <c r="BC35" s="1068"/>
      <c r="BD35" s="1068"/>
      <c r="BE35" s="1058" t="s">
        <v>389</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369</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7366</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111</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394</v>
      </c>
      <c r="B66" s="1022"/>
      <c r="C66" s="1022"/>
      <c r="D66" s="1022"/>
      <c r="E66" s="1022"/>
      <c r="F66" s="1022"/>
      <c r="G66" s="1022"/>
      <c r="H66" s="1022"/>
      <c r="I66" s="1022"/>
      <c r="J66" s="1022"/>
      <c r="K66" s="1022"/>
      <c r="L66" s="1022"/>
      <c r="M66" s="1022"/>
      <c r="N66" s="1022"/>
      <c r="O66" s="1022"/>
      <c r="P66" s="1023"/>
      <c r="Q66" s="1027" t="s">
        <v>373</v>
      </c>
      <c r="R66" s="1028"/>
      <c r="S66" s="1028"/>
      <c r="T66" s="1028"/>
      <c r="U66" s="1029"/>
      <c r="V66" s="1027" t="s">
        <v>374</v>
      </c>
      <c r="W66" s="1028"/>
      <c r="X66" s="1028"/>
      <c r="Y66" s="1028"/>
      <c r="Z66" s="1029"/>
      <c r="AA66" s="1027" t="s">
        <v>375</v>
      </c>
      <c r="AB66" s="1028"/>
      <c r="AC66" s="1028"/>
      <c r="AD66" s="1028"/>
      <c r="AE66" s="1029"/>
      <c r="AF66" s="1033" t="s">
        <v>376</v>
      </c>
      <c r="AG66" s="1034"/>
      <c r="AH66" s="1034"/>
      <c r="AI66" s="1034"/>
      <c r="AJ66" s="1035"/>
      <c r="AK66" s="1027" t="s">
        <v>377</v>
      </c>
      <c r="AL66" s="1022"/>
      <c r="AM66" s="1022"/>
      <c r="AN66" s="1022"/>
      <c r="AO66" s="1023"/>
      <c r="AP66" s="1027" t="s">
        <v>378</v>
      </c>
      <c r="AQ66" s="1028"/>
      <c r="AR66" s="1028"/>
      <c r="AS66" s="1028"/>
      <c r="AT66" s="1029"/>
      <c r="AU66" s="1027" t="s">
        <v>395</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540</v>
      </c>
      <c r="C68" s="1012"/>
      <c r="D68" s="1012"/>
      <c r="E68" s="1012"/>
      <c r="F68" s="1012"/>
      <c r="G68" s="1012"/>
      <c r="H68" s="1012"/>
      <c r="I68" s="1012"/>
      <c r="J68" s="1012"/>
      <c r="K68" s="1012"/>
      <c r="L68" s="1012"/>
      <c r="M68" s="1012"/>
      <c r="N68" s="1012"/>
      <c r="O68" s="1012"/>
      <c r="P68" s="1013"/>
      <c r="Q68" s="1014">
        <v>3919</v>
      </c>
      <c r="R68" s="1008"/>
      <c r="S68" s="1008"/>
      <c r="T68" s="1008"/>
      <c r="U68" s="1008"/>
      <c r="V68" s="1008">
        <v>3829</v>
      </c>
      <c r="W68" s="1008"/>
      <c r="X68" s="1008"/>
      <c r="Y68" s="1008"/>
      <c r="Z68" s="1008"/>
      <c r="AA68" s="1008">
        <v>91</v>
      </c>
      <c r="AB68" s="1008"/>
      <c r="AC68" s="1008"/>
      <c r="AD68" s="1008"/>
      <c r="AE68" s="1008"/>
      <c r="AF68" s="1008">
        <v>91</v>
      </c>
      <c r="AG68" s="1008"/>
      <c r="AH68" s="1008"/>
      <c r="AI68" s="1008"/>
      <c r="AJ68" s="1008"/>
      <c r="AK68" s="1008">
        <v>168</v>
      </c>
      <c r="AL68" s="1008"/>
      <c r="AM68" s="1008"/>
      <c r="AN68" s="1008"/>
      <c r="AO68" s="1008"/>
      <c r="AP68" s="1008" t="s">
        <v>480</v>
      </c>
      <c r="AQ68" s="1008"/>
      <c r="AR68" s="1008"/>
      <c r="AS68" s="1008"/>
      <c r="AT68" s="1008"/>
      <c r="AU68" s="1008" t="s">
        <v>480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541</v>
      </c>
      <c r="C69" s="1001"/>
      <c r="D69" s="1001"/>
      <c r="E69" s="1001"/>
      <c r="F69" s="1001"/>
      <c r="G69" s="1001"/>
      <c r="H69" s="1001"/>
      <c r="I69" s="1001"/>
      <c r="J69" s="1001"/>
      <c r="K69" s="1001"/>
      <c r="L69" s="1001"/>
      <c r="M69" s="1001"/>
      <c r="N69" s="1001"/>
      <c r="O69" s="1001"/>
      <c r="P69" s="1002"/>
      <c r="Q69" s="1003">
        <v>690103</v>
      </c>
      <c r="R69" s="997"/>
      <c r="S69" s="997"/>
      <c r="T69" s="997"/>
      <c r="U69" s="997"/>
      <c r="V69" s="997">
        <v>676249</v>
      </c>
      <c r="W69" s="997"/>
      <c r="X69" s="997"/>
      <c r="Y69" s="997"/>
      <c r="Z69" s="997"/>
      <c r="AA69" s="997">
        <v>13854</v>
      </c>
      <c r="AB69" s="997"/>
      <c r="AC69" s="997"/>
      <c r="AD69" s="997"/>
      <c r="AE69" s="997"/>
      <c r="AF69" s="997">
        <v>13854</v>
      </c>
      <c r="AG69" s="997"/>
      <c r="AH69" s="997"/>
      <c r="AI69" s="997"/>
      <c r="AJ69" s="997"/>
      <c r="AK69" s="997">
        <v>7102</v>
      </c>
      <c r="AL69" s="997"/>
      <c r="AM69" s="997"/>
      <c r="AN69" s="997"/>
      <c r="AO69" s="997"/>
      <c r="AP69" s="997" t="s">
        <v>480</v>
      </c>
      <c r="AQ69" s="997"/>
      <c r="AR69" s="997"/>
      <c r="AS69" s="997"/>
      <c r="AT69" s="997"/>
      <c r="AU69" s="997" t="s">
        <v>480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c r="C70" s="1001"/>
      <c r="D70" s="1001"/>
      <c r="E70" s="1001"/>
      <c r="F70" s="1001"/>
      <c r="G70" s="1001"/>
      <c r="H70" s="1001"/>
      <c r="I70" s="1001"/>
      <c r="J70" s="1001"/>
      <c r="K70" s="1001"/>
      <c r="L70" s="1001"/>
      <c r="M70" s="1001"/>
      <c r="N70" s="1001"/>
      <c r="O70" s="1001"/>
      <c r="P70" s="1002"/>
      <c r="Q70" s="1003"/>
      <c r="R70" s="997"/>
      <c r="S70" s="997"/>
      <c r="T70" s="997"/>
      <c r="U70" s="997"/>
      <c r="V70" s="997"/>
      <c r="W70" s="997"/>
      <c r="X70" s="997"/>
      <c r="Y70" s="997"/>
      <c r="Z70" s="997"/>
      <c r="AA70" s="997"/>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369</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13945</v>
      </c>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SUM(CR7:CV9)</f>
        <v>5359</v>
      </c>
      <c r="CS102" s="977"/>
      <c r="CT102" s="977"/>
      <c r="CU102" s="977"/>
      <c r="CV102" s="978"/>
      <c r="CW102" s="976">
        <f t="shared" ref="CW102" si="0">SUM(CW7:DA9)</f>
        <v>1243</v>
      </c>
      <c r="CX102" s="977"/>
      <c r="CY102" s="977"/>
      <c r="CZ102" s="977"/>
      <c r="DA102" s="978"/>
      <c r="DB102" s="976">
        <f t="shared" ref="DB102" si="1">SUM(DB7:DF9)</f>
        <v>4106</v>
      </c>
      <c r="DC102" s="977"/>
      <c r="DD102" s="977"/>
      <c r="DE102" s="977"/>
      <c r="DF102" s="978"/>
      <c r="DG102" s="976" t="s">
        <v>545</v>
      </c>
      <c r="DH102" s="977"/>
      <c r="DI102" s="977"/>
      <c r="DJ102" s="977"/>
      <c r="DK102" s="978"/>
      <c r="DL102" s="976" t="s">
        <v>545</v>
      </c>
      <c r="DM102" s="977"/>
      <c r="DN102" s="977"/>
      <c r="DO102" s="977"/>
      <c r="DP102" s="978"/>
      <c r="DQ102" s="976" t="s">
        <v>545</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285</v>
      </c>
      <c r="AG109" s="918"/>
      <c r="AH109" s="918"/>
      <c r="AI109" s="918"/>
      <c r="AJ109" s="919"/>
      <c r="AK109" s="920" t="s">
        <v>284</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285</v>
      </c>
      <c r="BW109" s="918"/>
      <c r="BX109" s="918"/>
      <c r="BY109" s="918"/>
      <c r="BZ109" s="919"/>
      <c r="CA109" s="920" t="s">
        <v>284</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285</v>
      </c>
      <c r="DM109" s="918"/>
      <c r="DN109" s="918"/>
      <c r="DO109" s="918"/>
      <c r="DP109" s="919"/>
      <c r="DQ109" s="920" t="s">
        <v>284</v>
      </c>
      <c r="DR109" s="918"/>
      <c r="DS109" s="918"/>
      <c r="DT109" s="918"/>
      <c r="DU109" s="919"/>
      <c r="DV109" s="920" t="s">
        <v>406</v>
      </c>
      <c r="DW109" s="918"/>
      <c r="DX109" s="918"/>
      <c r="DY109" s="918"/>
      <c r="DZ109" s="949"/>
    </row>
    <row r="110" spans="1:131" s="197" customFormat="1" ht="26.25" customHeight="1" x14ac:dyDescent="0.15">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11448610</v>
      </c>
      <c r="AB110" s="903"/>
      <c r="AC110" s="903"/>
      <c r="AD110" s="903"/>
      <c r="AE110" s="904"/>
      <c r="AF110" s="905">
        <v>11831376</v>
      </c>
      <c r="AG110" s="903"/>
      <c r="AH110" s="903"/>
      <c r="AI110" s="903"/>
      <c r="AJ110" s="904"/>
      <c r="AK110" s="905">
        <v>11068796</v>
      </c>
      <c r="AL110" s="903"/>
      <c r="AM110" s="903"/>
      <c r="AN110" s="903"/>
      <c r="AO110" s="904"/>
      <c r="AP110" s="906">
        <v>23.2</v>
      </c>
      <c r="AQ110" s="907"/>
      <c r="AR110" s="907"/>
      <c r="AS110" s="907"/>
      <c r="AT110" s="908"/>
      <c r="AU110" s="950" t="s">
        <v>61</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116734484</v>
      </c>
      <c r="BR110" s="830"/>
      <c r="BS110" s="830"/>
      <c r="BT110" s="830"/>
      <c r="BU110" s="830"/>
      <c r="BV110" s="830">
        <v>115962975</v>
      </c>
      <c r="BW110" s="830"/>
      <c r="BX110" s="830"/>
      <c r="BY110" s="830"/>
      <c r="BZ110" s="830"/>
      <c r="CA110" s="830">
        <v>116545939</v>
      </c>
      <c r="CB110" s="830"/>
      <c r="CC110" s="830"/>
      <c r="CD110" s="830"/>
      <c r="CE110" s="830"/>
      <c r="CF110" s="891">
        <v>244.3</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111</v>
      </c>
      <c r="DH110" s="830"/>
      <c r="DI110" s="830"/>
      <c r="DJ110" s="830"/>
      <c r="DK110" s="830"/>
      <c r="DL110" s="830" t="s">
        <v>111</v>
      </c>
      <c r="DM110" s="830"/>
      <c r="DN110" s="830"/>
      <c r="DO110" s="830"/>
      <c r="DP110" s="830"/>
      <c r="DQ110" s="830" t="s">
        <v>111</v>
      </c>
      <c r="DR110" s="830"/>
      <c r="DS110" s="830"/>
      <c r="DT110" s="830"/>
      <c r="DU110" s="830"/>
      <c r="DV110" s="831" t="s">
        <v>111</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111</v>
      </c>
      <c r="AB111" s="939"/>
      <c r="AC111" s="939"/>
      <c r="AD111" s="939"/>
      <c r="AE111" s="940"/>
      <c r="AF111" s="941" t="s">
        <v>111</v>
      </c>
      <c r="AG111" s="939"/>
      <c r="AH111" s="939"/>
      <c r="AI111" s="939"/>
      <c r="AJ111" s="940"/>
      <c r="AK111" s="941" t="s">
        <v>111</v>
      </c>
      <c r="AL111" s="939"/>
      <c r="AM111" s="939"/>
      <c r="AN111" s="939"/>
      <c r="AO111" s="940"/>
      <c r="AP111" s="942" t="s">
        <v>111</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10074</v>
      </c>
      <c r="BR111" s="801"/>
      <c r="BS111" s="801"/>
      <c r="BT111" s="801"/>
      <c r="BU111" s="801"/>
      <c r="BV111" s="801">
        <v>3154</v>
      </c>
      <c r="BW111" s="801"/>
      <c r="BX111" s="801"/>
      <c r="BY111" s="801"/>
      <c r="BZ111" s="801"/>
      <c r="CA111" s="801">
        <v>1466</v>
      </c>
      <c r="CB111" s="801"/>
      <c r="CC111" s="801"/>
      <c r="CD111" s="801"/>
      <c r="CE111" s="801"/>
      <c r="CF111" s="878">
        <v>0</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111</v>
      </c>
      <c r="DH111" s="801"/>
      <c r="DI111" s="801"/>
      <c r="DJ111" s="801"/>
      <c r="DK111" s="801"/>
      <c r="DL111" s="801" t="s">
        <v>111</v>
      </c>
      <c r="DM111" s="801"/>
      <c r="DN111" s="801"/>
      <c r="DO111" s="801"/>
      <c r="DP111" s="801"/>
      <c r="DQ111" s="801" t="s">
        <v>111</v>
      </c>
      <c r="DR111" s="801"/>
      <c r="DS111" s="801"/>
      <c r="DT111" s="801"/>
      <c r="DU111" s="801"/>
      <c r="DV111" s="853" t="s">
        <v>111</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111</v>
      </c>
      <c r="AB112" s="814"/>
      <c r="AC112" s="814"/>
      <c r="AD112" s="814"/>
      <c r="AE112" s="815"/>
      <c r="AF112" s="816" t="s">
        <v>111</v>
      </c>
      <c r="AG112" s="814"/>
      <c r="AH112" s="814"/>
      <c r="AI112" s="814"/>
      <c r="AJ112" s="815"/>
      <c r="AK112" s="816" t="s">
        <v>111</v>
      </c>
      <c r="AL112" s="814"/>
      <c r="AM112" s="814"/>
      <c r="AN112" s="814"/>
      <c r="AO112" s="815"/>
      <c r="AP112" s="784" t="s">
        <v>111</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30583256</v>
      </c>
      <c r="BR112" s="801"/>
      <c r="BS112" s="801"/>
      <c r="BT112" s="801"/>
      <c r="BU112" s="801"/>
      <c r="BV112" s="801">
        <v>29451754</v>
      </c>
      <c r="BW112" s="801"/>
      <c r="BX112" s="801"/>
      <c r="BY112" s="801"/>
      <c r="BZ112" s="801"/>
      <c r="CA112" s="801">
        <v>28911236</v>
      </c>
      <c r="CB112" s="801"/>
      <c r="CC112" s="801"/>
      <c r="CD112" s="801"/>
      <c r="CE112" s="801"/>
      <c r="CF112" s="878">
        <v>60.6</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10074</v>
      </c>
      <c r="DH112" s="801"/>
      <c r="DI112" s="801"/>
      <c r="DJ112" s="801"/>
      <c r="DK112" s="801"/>
      <c r="DL112" s="801">
        <v>3154</v>
      </c>
      <c r="DM112" s="801"/>
      <c r="DN112" s="801"/>
      <c r="DO112" s="801"/>
      <c r="DP112" s="801"/>
      <c r="DQ112" s="801">
        <v>1466</v>
      </c>
      <c r="DR112" s="801"/>
      <c r="DS112" s="801"/>
      <c r="DT112" s="801"/>
      <c r="DU112" s="801"/>
      <c r="DV112" s="853">
        <v>0</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2388717</v>
      </c>
      <c r="AB113" s="939"/>
      <c r="AC113" s="939"/>
      <c r="AD113" s="939"/>
      <c r="AE113" s="940"/>
      <c r="AF113" s="941">
        <v>2243911</v>
      </c>
      <c r="AG113" s="939"/>
      <c r="AH113" s="939"/>
      <c r="AI113" s="939"/>
      <c r="AJ113" s="940"/>
      <c r="AK113" s="941">
        <v>2346547</v>
      </c>
      <c r="AL113" s="939"/>
      <c r="AM113" s="939"/>
      <c r="AN113" s="939"/>
      <c r="AO113" s="940"/>
      <c r="AP113" s="942">
        <v>4.9000000000000004</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t="s">
        <v>111</v>
      </c>
      <c r="BR113" s="801"/>
      <c r="BS113" s="801"/>
      <c r="BT113" s="801"/>
      <c r="BU113" s="801"/>
      <c r="BV113" s="801" t="s">
        <v>111</v>
      </c>
      <c r="BW113" s="801"/>
      <c r="BX113" s="801"/>
      <c r="BY113" s="801"/>
      <c r="BZ113" s="801"/>
      <c r="CA113" s="801" t="s">
        <v>111</v>
      </c>
      <c r="CB113" s="801"/>
      <c r="CC113" s="801"/>
      <c r="CD113" s="801"/>
      <c r="CE113" s="801"/>
      <c r="CF113" s="878" t="s">
        <v>111</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111</v>
      </c>
      <c r="DH113" s="814"/>
      <c r="DI113" s="814"/>
      <c r="DJ113" s="814"/>
      <c r="DK113" s="815"/>
      <c r="DL113" s="816" t="s">
        <v>111</v>
      </c>
      <c r="DM113" s="814"/>
      <c r="DN113" s="814"/>
      <c r="DO113" s="814"/>
      <c r="DP113" s="815"/>
      <c r="DQ113" s="816" t="s">
        <v>111</v>
      </c>
      <c r="DR113" s="814"/>
      <c r="DS113" s="814"/>
      <c r="DT113" s="814"/>
      <c r="DU113" s="815"/>
      <c r="DV113" s="784" t="s">
        <v>111</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111</v>
      </c>
      <c r="AB114" s="814"/>
      <c r="AC114" s="814"/>
      <c r="AD114" s="814"/>
      <c r="AE114" s="815"/>
      <c r="AF114" s="816" t="s">
        <v>111</v>
      </c>
      <c r="AG114" s="814"/>
      <c r="AH114" s="814"/>
      <c r="AI114" s="814"/>
      <c r="AJ114" s="815"/>
      <c r="AK114" s="816" t="s">
        <v>111</v>
      </c>
      <c r="AL114" s="814"/>
      <c r="AM114" s="814"/>
      <c r="AN114" s="814"/>
      <c r="AO114" s="815"/>
      <c r="AP114" s="784" t="s">
        <v>111</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16102185</v>
      </c>
      <c r="BR114" s="801"/>
      <c r="BS114" s="801"/>
      <c r="BT114" s="801"/>
      <c r="BU114" s="801"/>
      <c r="BV114" s="801">
        <v>15052149</v>
      </c>
      <c r="BW114" s="801"/>
      <c r="BX114" s="801"/>
      <c r="BY114" s="801"/>
      <c r="BZ114" s="801"/>
      <c r="CA114" s="801">
        <v>14381010</v>
      </c>
      <c r="CB114" s="801"/>
      <c r="CC114" s="801"/>
      <c r="CD114" s="801"/>
      <c r="CE114" s="801"/>
      <c r="CF114" s="878">
        <v>30.1</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111</v>
      </c>
      <c r="DH114" s="814"/>
      <c r="DI114" s="814"/>
      <c r="DJ114" s="814"/>
      <c r="DK114" s="815"/>
      <c r="DL114" s="816" t="s">
        <v>111</v>
      </c>
      <c r="DM114" s="814"/>
      <c r="DN114" s="814"/>
      <c r="DO114" s="814"/>
      <c r="DP114" s="815"/>
      <c r="DQ114" s="816" t="s">
        <v>111</v>
      </c>
      <c r="DR114" s="814"/>
      <c r="DS114" s="814"/>
      <c r="DT114" s="814"/>
      <c r="DU114" s="815"/>
      <c r="DV114" s="784" t="s">
        <v>111</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33608</v>
      </c>
      <c r="AB115" s="939"/>
      <c r="AC115" s="939"/>
      <c r="AD115" s="939"/>
      <c r="AE115" s="940"/>
      <c r="AF115" s="941">
        <v>4218</v>
      </c>
      <c r="AG115" s="939"/>
      <c r="AH115" s="939"/>
      <c r="AI115" s="939"/>
      <c r="AJ115" s="940"/>
      <c r="AK115" s="941">
        <v>1031</v>
      </c>
      <c r="AL115" s="939"/>
      <c r="AM115" s="939"/>
      <c r="AN115" s="939"/>
      <c r="AO115" s="940"/>
      <c r="AP115" s="942">
        <v>0</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5987</v>
      </c>
      <c r="BR115" s="801"/>
      <c r="BS115" s="801"/>
      <c r="BT115" s="801"/>
      <c r="BU115" s="801"/>
      <c r="BV115" s="801">
        <v>5269</v>
      </c>
      <c r="BW115" s="801"/>
      <c r="BX115" s="801"/>
      <c r="BY115" s="801"/>
      <c r="BZ115" s="801"/>
      <c r="CA115" s="801">
        <v>7136</v>
      </c>
      <c r="CB115" s="801"/>
      <c r="CC115" s="801"/>
      <c r="CD115" s="801"/>
      <c r="CE115" s="801"/>
      <c r="CF115" s="878">
        <v>0</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111</v>
      </c>
      <c r="DH115" s="814"/>
      <c r="DI115" s="814"/>
      <c r="DJ115" s="814"/>
      <c r="DK115" s="815"/>
      <c r="DL115" s="816" t="s">
        <v>111</v>
      </c>
      <c r="DM115" s="814"/>
      <c r="DN115" s="814"/>
      <c r="DO115" s="814"/>
      <c r="DP115" s="815"/>
      <c r="DQ115" s="816" t="s">
        <v>111</v>
      </c>
      <c r="DR115" s="814"/>
      <c r="DS115" s="814"/>
      <c r="DT115" s="814"/>
      <c r="DU115" s="815"/>
      <c r="DV115" s="784" t="s">
        <v>111</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111</v>
      </c>
      <c r="AB116" s="814"/>
      <c r="AC116" s="814"/>
      <c r="AD116" s="814"/>
      <c r="AE116" s="815"/>
      <c r="AF116" s="816" t="s">
        <v>111</v>
      </c>
      <c r="AG116" s="814"/>
      <c r="AH116" s="814"/>
      <c r="AI116" s="814"/>
      <c r="AJ116" s="815"/>
      <c r="AK116" s="816" t="s">
        <v>111</v>
      </c>
      <c r="AL116" s="814"/>
      <c r="AM116" s="814"/>
      <c r="AN116" s="814"/>
      <c r="AO116" s="815"/>
      <c r="AP116" s="784" t="s">
        <v>111</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111</v>
      </c>
      <c r="BR116" s="801"/>
      <c r="BS116" s="801"/>
      <c r="BT116" s="801"/>
      <c r="BU116" s="801"/>
      <c r="BV116" s="801" t="s">
        <v>111</v>
      </c>
      <c r="BW116" s="801"/>
      <c r="BX116" s="801"/>
      <c r="BY116" s="801"/>
      <c r="BZ116" s="801"/>
      <c r="CA116" s="801" t="s">
        <v>111</v>
      </c>
      <c r="CB116" s="801"/>
      <c r="CC116" s="801"/>
      <c r="CD116" s="801"/>
      <c r="CE116" s="801"/>
      <c r="CF116" s="878" t="s">
        <v>111</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111</v>
      </c>
      <c r="DH116" s="814"/>
      <c r="DI116" s="814"/>
      <c r="DJ116" s="814"/>
      <c r="DK116" s="815"/>
      <c r="DL116" s="816" t="s">
        <v>111</v>
      </c>
      <c r="DM116" s="814"/>
      <c r="DN116" s="814"/>
      <c r="DO116" s="814"/>
      <c r="DP116" s="815"/>
      <c r="DQ116" s="816" t="s">
        <v>111</v>
      </c>
      <c r="DR116" s="814"/>
      <c r="DS116" s="814"/>
      <c r="DT116" s="814"/>
      <c r="DU116" s="815"/>
      <c r="DV116" s="784" t="s">
        <v>111</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13870935</v>
      </c>
      <c r="AB117" s="925"/>
      <c r="AC117" s="925"/>
      <c r="AD117" s="925"/>
      <c r="AE117" s="926"/>
      <c r="AF117" s="928">
        <v>14079505</v>
      </c>
      <c r="AG117" s="925"/>
      <c r="AH117" s="925"/>
      <c r="AI117" s="925"/>
      <c r="AJ117" s="926"/>
      <c r="AK117" s="928">
        <v>13416374</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111</v>
      </c>
      <c r="BR117" s="888"/>
      <c r="BS117" s="888"/>
      <c r="BT117" s="888"/>
      <c r="BU117" s="888"/>
      <c r="BV117" s="888" t="s">
        <v>111</v>
      </c>
      <c r="BW117" s="888"/>
      <c r="BX117" s="888"/>
      <c r="BY117" s="888"/>
      <c r="BZ117" s="888"/>
      <c r="CA117" s="888" t="s">
        <v>111</v>
      </c>
      <c r="CB117" s="888"/>
      <c r="CC117" s="888"/>
      <c r="CD117" s="888"/>
      <c r="CE117" s="888"/>
      <c r="CF117" s="878" t="s">
        <v>111</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111</v>
      </c>
      <c r="DH117" s="814"/>
      <c r="DI117" s="814"/>
      <c r="DJ117" s="814"/>
      <c r="DK117" s="815"/>
      <c r="DL117" s="816" t="s">
        <v>111</v>
      </c>
      <c r="DM117" s="814"/>
      <c r="DN117" s="814"/>
      <c r="DO117" s="814"/>
      <c r="DP117" s="815"/>
      <c r="DQ117" s="816" t="s">
        <v>111</v>
      </c>
      <c r="DR117" s="814"/>
      <c r="DS117" s="814"/>
      <c r="DT117" s="814"/>
      <c r="DU117" s="815"/>
      <c r="DV117" s="784" t="s">
        <v>111</v>
      </c>
      <c r="DW117" s="785"/>
      <c r="DX117" s="785"/>
      <c r="DY117" s="785"/>
      <c r="DZ117" s="786"/>
    </row>
    <row r="118" spans="1:130" s="197" customFormat="1" ht="26.25" customHeight="1" x14ac:dyDescent="0.15">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285</v>
      </c>
      <c r="AG118" s="918"/>
      <c r="AH118" s="918"/>
      <c r="AI118" s="918"/>
      <c r="AJ118" s="919"/>
      <c r="AK118" s="920" t="s">
        <v>284</v>
      </c>
      <c r="AL118" s="918"/>
      <c r="AM118" s="918"/>
      <c r="AN118" s="918"/>
      <c r="AO118" s="919"/>
      <c r="AP118" s="921" t="s">
        <v>406</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434</v>
      </c>
      <c r="BP118" s="868"/>
      <c r="BQ118" s="887">
        <v>163435986</v>
      </c>
      <c r="BR118" s="888"/>
      <c r="BS118" s="888"/>
      <c r="BT118" s="888"/>
      <c r="BU118" s="888"/>
      <c r="BV118" s="888">
        <v>160475301</v>
      </c>
      <c r="BW118" s="888"/>
      <c r="BX118" s="888"/>
      <c r="BY118" s="888"/>
      <c r="BZ118" s="888"/>
      <c r="CA118" s="888">
        <v>159846787</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111</v>
      </c>
      <c r="DH118" s="814"/>
      <c r="DI118" s="814"/>
      <c r="DJ118" s="814"/>
      <c r="DK118" s="815"/>
      <c r="DL118" s="816" t="s">
        <v>111</v>
      </c>
      <c r="DM118" s="814"/>
      <c r="DN118" s="814"/>
      <c r="DO118" s="814"/>
      <c r="DP118" s="815"/>
      <c r="DQ118" s="816" t="s">
        <v>111</v>
      </c>
      <c r="DR118" s="814"/>
      <c r="DS118" s="814"/>
      <c r="DT118" s="814"/>
      <c r="DU118" s="815"/>
      <c r="DV118" s="784" t="s">
        <v>111</v>
      </c>
      <c r="DW118" s="785"/>
      <c r="DX118" s="785"/>
      <c r="DY118" s="785"/>
      <c r="DZ118" s="786"/>
    </row>
    <row r="119" spans="1:130" s="197" customFormat="1" ht="26.25" customHeight="1" x14ac:dyDescent="0.15">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111</v>
      </c>
      <c r="AB119" s="903"/>
      <c r="AC119" s="903"/>
      <c r="AD119" s="903"/>
      <c r="AE119" s="904"/>
      <c r="AF119" s="905" t="s">
        <v>111</v>
      </c>
      <c r="AG119" s="903"/>
      <c r="AH119" s="903"/>
      <c r="AI119" s="903"/>
      <c r="AJ119" s="904"/>
      <c r="AK119" s="905" t="s">
        <v>111</v>
      </c>
      <c r="AL119" s="903"/>
      <c r="AM119" s="903"/>
      <c r="AN119" s="903"/>
      <c r="AO119" s="904"/>
      <c r="AP119" s="906" t="s">
        <v>111</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11166259</v>
      </c>
      <c r="BR119" s="830"/>
      <c r="BS119" s="830"/>
      <c r="BT119" s="830"/>
      <c r="BU119" s="830"/>
      <c r="BV119" s="830">
        <v>12119883</v>
      </c>
      <c r="BW119" s="830"/>
      <c r="BX119" s="830"/>
      <c r="BY119" s="830"/>
      <c r="BZ119" s="830"/>
      <c r="CA119" s="830">
        <v>13166130</v>
      </c>
      <c r="CB119" s="830"/>
      <c r="CC119" s="830"/>
      <c r="CD119" s="830"/>
      <c r="CE119" s="830"/>
      <c r="CF119" s="891">
        <v>27.6</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111</v>
      </c>
      <c r="DH119" s="747"/>
      <c r="DI119" s="747"/>
      <c r="DJ119" s="747"/>
      <c r="DK119" s="748"/>
      <c r="DL119" s="749" t="s">
        <v>111</v>
      </c>
      <c r="DM119" s="747"/>
      <c r="DN119" s="747"/>
      <c r="DO119" s="747"/>
      <c r="DP119" s="748"/>
      <c r="DQ119" s="749" t="s">
        <v>111</v>
      </c>
      <c r="DR119" s="747"/>
      <c r="DS119" s="747"/>
      <c r="DT119" s="747"/>
      <c r="DU119" s="748"/>
      <c r="DV119" s="837" t="s">
        <v>111</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111</v>
      </c>
      <c r="AB120" s="814"/>
      <c r="AC120" s="814"/>
      <c r="AD120" s="814"/>
      <c r="AE120" s="815"/>
      <c r="AF120" s="816" t="s">
        <v>111</v>
      </c>
      <c r="AG120" s="814"/>
      <c r="AH120" s="814"/>
      <c r="AI120" s="814"/>
      <c r="AJ120" s="815"/>
      <c r="AK120" s="816" t="s">
        <v>111</v>
      </c>
      <c r="AL120" s="814"/>
      <c r="AM120" s="814"/>
      <c r="AN120" s="814"/>
      <c r="AO120" s="815"/>
      <c r="AP120" s="784" t="s">
        <v>111</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34712194</v>
      </c>
      <c r="BR120" s="801"/>
      <c r="BS120" s="801"/>
      <c r="BT120" s="801"/>
      <c r="BU120" s="801"/>
      <c r="BV120" s="801">
        <v>33229856</v>
      </c>
      <c r="BW120" s="801"/>
      <c r="BX120" s="801"/>
      <c r="BY120" s="801"/>
      <c r="BZ120" s="801"/>
      <c r="CA120" s="801">
        <v>32206196</v>
      </c>
      <c r="CB120" s="801"/>
      <c r="CC120" s="801"/>
      <c r="CD120" s="801"/>
      <c r="CE120" s="801"/>
      <c r="CF120" s="878">
        <v>67.5</v>
      </c>
      <c r="CG120" s="879"/>
      <c r="CH120" s="879"/>
      <c r="CI120" s="879"/>
      <c r="CJ120" s="879"/>
      <c r="CK120" s="880" t="s">
        <v>440</v>
      </c>
      <c r="CL120" s="840"/>
      <c r="CM120" s="840"/>
      <c r="CN120" s="840"/>
      <c r="CO120" s="841"/>
      <c r="CP120" s="884" t="s">
        <v>388</v>
      </c>
      <c r="CQ120" s="885"/>
      <c r="CR120" s="885"/>
      <c r="CS120" s="885"/>
      <c r="CT120" s="885"/>
      <c r="CU120" s="885"/>
      <c r="CV120" s="885"/>
      <c r="CW120" s="885"/>
      <c r="CX120" s="885"/>
      <c r="CY120" s="885"/>
      <c r="CZ120" s="885"/>
      <c r="DA120" s="885"/>
      <c r="DB120" s="885"/>
      <c r="DC120" s="885"/>
      <c r="DD120" s="885"/>
      <c r="DE120" s="885"/>
      <c r="DF120" s="886"/>
      <c r="DG120" s="829">
        <v>25700476</v>
      </c>
      <c r="DH120" s="830"/>
      <c r="DI120" s="830"/>
      <c r="DJ120" s="830"/>
      <c r="DK120" s="830"/>
      <c r="DL120" s="830">
        <v>24694625</v>
      </c>
      <c r="DM120" s="830"/>
      <c r="DN120" s="830"/>
      <c r="DO120" s="830"/>
      <c r="DP120" s="830"/>
      <c r="DQ120" s="830">
        <v>24289228</v>
      </c>
      <c r="DR120" s="830"/>
      <c r="DS120" s="830"/>
      <c r="DT120" s="830"/>
      <c r="DU120" s="830"/>
      <c r="DV120" s="831">
        <v>50.9</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5776</v>
      </c>
      <c r="AB121" s="814"/>
      <c r="AC121" s="814"/>
      <c r="AD121" s="814"/>
      <c r="AE121" s="815"/>
      <c r="AF121" s="816">
        <v>4218</v>
      </c>
      <c r="AG121" s="814"/>
      <c r="AH121" s="814"/>
      <c r="AI121" s="814"/>
      <c r="AJ121" s="815"/>
      <c r="AK121" s="816">
        <v>1031</v>
      </c>
      <c r="AL121" s="814"/>
      <c r="AM121" s="814"/>
      <c r="AN121" s="814"/>
      <c r="AO121" s="815"/>
      <c r="AP121" s="784">
        <v>0</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90445646</v>
      </c>
      <c r="BR121" s="888"/>
      <c r="BS121" s="888"/>
      <c r="BT121" s="888"/>
      <c r="BU121" s="888"/>
      <c r="BV121" s="888">
        <v>89810470</v>
      </c>
      <c r="BW121" s="888"/>
      <c r="BX121" s="888"/>
      <c r="BY121" s="888"/>
      <c r="BZ121" s="888"/>
      <c r="CA121" s="888">
        <v>89877725</v>
      </c>
      <c r="CB121" s="888"/>
      <c r="CC121" s="888"/>
      <c r="CD121" s="888"/>
      <c r="CE121" s="888"/>
      <c r="CF121" s="889">
        <v>188.4</v>
      </c>
      <c r="CG121" s="890"/>
      <c r="CH121" s="890"/>
      <c r="CI121" s="890"/>
      <c r="CJ121" s="890"/>
      <c r="CK121" s="881"/>
      <c r="CL121" s="842"/>
      <c r="CM121" s="842"/>
      <c r="CN121" s="842"/>
      <c r="CO121" s="843"/>
      <c r="CP121" s="858" t="s">
        <v>387</v>
      </c>
      <c r="CQ121" s="859"/>
      <c r="CR121" s="859"/>
      <c r="CS121" s="859"/>
      <c r="CT121" s="859"/>
      <c r="CU121" s="859"/>
      <c r="CV121" s="859"/>
      <c r="CW121" s="859"/>
      <c r="CX121" s="859"/>
      <c r="CY121" s="859"/>
      <c r="CZ121" s="859"/>
      <c r="DA121" s="859"/>
      <c r="DB121" s="859"/>
      <c r="DC121" s="859"/>
      <c r="DD121" s="859"/>
      <c r="DE121" s="859"/>
      <c r="DF121" s="860"/>
      <c r="DG121" s="800">
        <v>4432657</v>
      </c>
      <c r="DH121" s="801"/>
      <c r="DI121" s="801"/>
      <c r="DJ121" s="801"/>
      <c r="DK121" s="801"/>
      <c r="DL121" s="801">
        <v>4231933</v>
      </c>
      <c r="DM121" s="801"/>
      <c r="DN121" s="801"/>
      <c r="DO121" s="801"/>
      <c r="DP121" s="801"/>
      <c r="DQ121" s="801">
        <v>4140065</v>
      </c>
      <c r="DR121" s="801"/>
      <c r="DS121" s="801"/>
      <c r="DT121" s="801"/>
      <c r="DU121" s="801"/>
      <c r="DV121" s="853">
        <v>8.6999999999999993</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111</v>
      </c>
      <c r="AB122" s="814"/>
      <c r="AC122" s="814"/>
      <c r="AD122" s="814"/>
      <c r="AE122" s="815"/>
      <c r="AF122" s="816" t="s">
        <v>111</v>
      </c>
      <c r="AG122" s="814"/>
      <c r="AH122" s="814"/>
      <c r="AI122" s="814"/>
      <c r="AJ122" s="815"/>
      <c r="AK122" s="816" t="s">
        <v>111</v>
      </c>
      <c r="AL122" s="814"/>
      <c r="AM122" s="814"/>
      <c r="AN122" s="814"/>
      <c r="AO122" s="815"/>
      <c r="AP122" s="784" t="s">
        <v>111</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443</v>
      </c>
      <c r="BP122" s="868"/>
      <c r="BQ122" s="869">
        <v>136324099</v>
      </c>
      <c r="BR122" s="870"/>
      <c r="BS122" s="870"/>
      <c r="BT122" s="870"/>
      <c r="BU122" s="870"/>
      <c r="BV122" s="870">
        <v>135160209</v>
      </c>
      <c r="BW122" s="870"/>
      <c r="BX122" s="870"/>
      <c r="BY122" s="870"/>
      <c r="BZ122" s="870"/>
      <c r="CA122" s="870">
        <v>135250051</v>
      </c>
      <c r="CB122" s="870"/>
      <c r="CC122" s="870"/>
      <c r="CD122" s="870"/>
      <c r="CE122" s="870"/>
      <c r="CF122" s="773"/>
      <c r="CG122" s="774"/>
      <c r="CH122" s="774"/>
      <c r="CI122" s="774"/>
      <c r="CJ122" s="871"/>
      <c r="CK122" s="881"/>
      <c r="CL122" s="842"/>
      <c r="CM122" s="842"/>
      <c r="CN122" s="842"/>
      <c r="CO122" s="843"/>
      <c r="CP122" s="858" t="s">
        <v>390</v>
      </c>
      <c r="CQ122" s="859"/>
      <c r="CR122" s="859"/>
      <c r="CS122" s="859"/>
      <c r="CT122" s="859"/>
      <c r="CU122" s="859"/>
      <c r="CV122" s="859"/>
      <c r="CW122" s="859"/>
      <c r="CX122" s="859"/>
      <c r="CY122" s="859"/>
      <c r="CZ122" s="859"/>
      <c r="DA122" s="859"/>
      <c r="DB122" s="859"/>
      <c r="DC122" s="859"/>
      <c r="DD122" s="859"/>
      <c r="DE122" s="859"/>
      <c r="DF122" s="860"/>
      <c r="DG122" s="800">
        <v>265299</v>
      </c>
      <c r="DH122" s="801"/>
      <c r="DI122" s="801"/>
      <c r="DJ122" s="801"/>
      <c r="DK122" s="801"/>
      <c r="DL122" s="801">
        <v>361531</v>
      </c>
      <c r="DM122" s="801"/>
      <c r="DN122" s="801"/>
      <c r="DO122" s="801"/>
      <c r="DP122" s="801"/>
      <c r="DQ122" s="801">
        <v>327533</v>
      </c>
      <c r="DR122" s="801"/>
      <c r="DS122" s="801"/>
      <c r="DT122" s="801"/>
      <c r="DU122" s="801"/>
      <c r="DV122" s="853">
        <v>0.7</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111</v>
      </c>
      <c r="AB123" s="814"/>
      <c r="AC123" s="814"/>
      <c r="AD123" s="814"/>
      <c r="AE123" s="815"/>
      <c r="AF123" s="816" t="s">
        <v>111</v>
      </c>
      <c r="AG123" s="814"/>
      <c r="AH123" s="814"/>
      <c r="AI123" s="814"/>
      <c r="AJ123" s="815"/>
      <c r="AK123" s="816" t="s">
        <v>111</v>
      </c>
      <c r="AL123" s="814"/>
      <c r="AM123" s="814"/>
      <c r="AN123" s="814"/>
      <c r="AO123" s="815"/>
      <c r="AP123" s="784" t="s">
        <v>111</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58</v>
      </c>
      <c r="BR123" s="862"/>
      <c r="BS123" s="862"/>
      <c r="BT123" s="862"/>
      <c r="BU123" s="862"/>
      <c r="BV123" s="862">
        <v>54.1</v>
      </c>
      <c r="BW123" s="862"/>
      <c r="BX123" s="862"/>
      <c r="BY123" s="862"/>
      <c r="BZ123" s="862"/>
      <c r="CA123" s="862">
        <v>51.5</v>
      </c>
      <c r="CB123" s="862"/>
      <c r="CC123" s="862"/>
      <c r="CD123" s="862"/>
      <c r="CE123" s="862"/>
      <c r="CF123" s="760"/>
      <c r="CG123" s="761"/>
      <c r="CH123" s="761"/>
      <c r="CI123" s="761"/>
      <c r="CJ123" s="863"/>
      <c r="CK123" s="881"/>
      <c r="CL123" s="842"/>
      <c r="CM123" s="842"/>
      <c r="CN123" s="842"/>
      <c r="CO123" s="843"/>
      <c r="CP123" s="858" t="s">
        <v>385</v>
      </c>
      <c r="CQ123" s="859"/>
      <c r="CR123" s="859"/>
      <c r="CS123" s="859"/>
      <c r="CT123" s="859"/>
      <c r="CU123" s="859"/>
      <c r="CV123" s="859"/>
      <c r="CW123" s="859"/>
      <c r="CX123" s="859"/>
      <c r="CY123" s="859"/>
      <c r="CZ123" s="859"/>
      <c r="DA123" s="859"/>
      <c r="DB123" s="859"/>
      <c r="DC123" s="859"/>
      <c r="DD123" s="859"/>
      <c r="DE123" s="859"/>
      <c r="DF123" s="860"/>
      <c r="DG123" s="813">
        <v>184824</v>
      </c>
      <c r="DH123" s="814"/>
      <c r="DI123" s="814"/>
      <c r="DJ123" s="814"/>
      <c r="DK123" s="815"/>
      <c r="DL123" s="816">
        <v>163665</v>
      </c>
      <c r="DM123" s="814"/>
      <c r="DN123" s="814"/>
      <c r="DO123" s="814"/>
      <c r="DP123" s="815"/>
      <c r="DQ123" s="816">
        <v>154410</v>
      </c>
      <c r="DR123" s="814"/>
      <c r="DS123" s="814"/>
      <c r="DT123" s="814"/>
      <c r="DU123" s="815"/>
      <c r="DV123" s="784">
        <v>0.3</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111</v>
      </c>
      <c r="AB124" s="814"/>
      <c r="AC124" s="814"/>
      <c r="AD124" s="814"/>
      <c r="AE124" s="815"/>
      <c r="AF124" s="816" t="s">
        <v>111</v>
      </c>
      <c r="AG124" s="814"/>
      <c r="AH124" s="814"/>
      <c r="AI124" s="814"/>
      <c r="AJ124" s="815"/>
      <c r="AK124" s="816" t="s">
        <v>111</v>
      </c>
      <c r="AL124" s="814"/>
      <c r="AM124" s="814"/>
      <c r="AN124" s="814"/>
      <c r="AO124" s="815"/>
      <c r="AP124" s="784" t="s">
        <v>111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111</v>
      </c>
      <c r="DH124" s="747"/>
      <c r="DI124" s="747"/>
      <c r="DJ124" s="747"/>
      <c r="DK124" s="748"/>
      <c r="DL124" s="749" t="s">
        <v>111</v>
      </c>
      <c r="DM124" s="747"/>
      <c r="DN124" s="747"/>
      <c r="DO124" s="747"/>
      <c r="DP124" s="748"/>
      <c r="DQ124" s="749" t="s">
        <v>111</v>
      </c>
      <c r="DR124" s="747"/>
      <c r="DS124" s="747"/>
      <c r="DT124" s="747"/>
      <c r="DU124" s="748"/>
      <c r="DV124" s="837" t="s">
        <v>111</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111</v>
      </c>
      <c r="AB125" s="814"/>
      <c r="AC125" s="814"/>
      <c r="AD125" s="814"/>
      <c r="AE125" s="815"/>
      <c r="AF125" s="816" t="s">
        <v>111</v>
      </c>
      <c r="AG125" s="814"/>
      <c r="AH125" s="814"/>
      <c r="AI125" s="814"/>
      <c r="AJ125" s="815"/>
      <c r="AK125" s="816" t="s">
        <v>111</v>
      </c>
      <c r="AL125" s="814"/>
      <c r="AM125" s="814"/>
      <c r="AN125" s="814"/>
      <c r="AO125" s="815"/>
      <c r="AP125" s="784" t="s">
        <v>111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111</v>
      </c>
      <c r="DH125" s="830"/>
      <c r="DI125" s="830"/>
      <c r="DJ125" s="830"/>
      <c r="DK125" s="830"/>
      <c r="DL125" s="830" t="s">
        <v>111</v>
      </c>
      <c r="DM125" s="830"/>
      <c r="DN125" s="830"/>
      <c r="DO125" s="830"/>
      <c r="DP125" s="830"/>
      <c r="DQ125" s="830" t="s">
        <v>111</v>
      </c>
      <c r="DR125" s="830"/>
      <c r="DS125" s="830"/>
      <c r="DT125" s="830"/>
      <c r="DU125" s="830"/>
      <c r="DV125" s="831" t="s">
        <v>111</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27832</v>
      </c>
      <c r="AB126" s="814"/>
      <c r="AC126" s="814"/>
      <c r="AD126" s="814"/>
      <c r="AE126" s="815"/>
      <c r="AF126" s="816" t="s">
        <v>111</v>
      </c>
      <c r="AG126" s="814"/>
      <c r="AH126" s="814"/>
      <c r="AI126" s="814"/>
      <c r="AJ126" s="815"/>
      <c r="AK126" s="816" t="s">
        <v>111</v>
      </c>
      <c r="AL126" s="814"/>
      <c r="AM126" s="814"/>
      <c r="AN126" s="814"/>
      <c r="AO126" s="815"/>
      <c r="AP126" s="784" t="s">
        <v>111</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111</v>
      </c>
      <c r="DH126" s="801"/>
      <c r="DI126" s="801"/>
      <c r="DJ126" s="801"/>
      <c r="DK126" s="801"/>
      <c r="DL126" s="801" t="s">
        <v>111</v>
      </c>
      <c r="DM126" s="801"/>
      <c r="DN126" s="801"/>
      <c r="DO126" s="801"/>
      <c r="DP126" s="801"/>
      <c r="DQ126" s="801" t="s">
        <v>111</v>
      </c>
      <c r="DR126" s="801"/>
      <c r="DS126" s="801"/>
      <c r="DT126" s="801"/>
      <c r="DU126" s="801"/>
      <c r="DV126" s="853" t="s">
        <v>111</v>
      </c>
      <c r="DW126" s="853"/>
      <c r="DX126" s="853"/>
      <c r="DY126" s="853"/>
      <c r="DZ126" s="854"/>
    </row>
    <row r="127" spans="1:130" s="197" customFormat="1" ht="26.25" customHeight="1" thickBot="1" x14ac:dyDescent="0.2">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111</v>
      </c>
      <c r="AB127" s="814"/>
      <c r="AC127" s="814"/>
      <c r="AD127" s="814"/>
      <c r="AE127" s="815"/>
      <c r="AF127" s="816" t="s">
        <v>111</v>
      </c>
      <c r="AG127" s="814"/>
      <c r="AH127" s="814"/>
      <c r="AI127" s="814"/>
      <c r="AJ127" s="815"/>
      <c r="AK127" s="816" t="s">
        <v>111</v>
      </c>
      <c r="AL127" s="814"/>
      <c r="AM127" s="814"/>
      <c r="AN127" s="814"/>
      <c r="AO127" s="815"/>
      <c r="AP127" s="784" t="s">
        <v>111</v>
      </c>
      <c r="AQ127" s="785"/>
      <c r="AR127" s="785"/>
      <c r="AS127" s="785"/>
      <c r="AT127" s="786"/>
      <c r="AU127" s="233"/>
      <c r="AV127" s="233"/>
      <c r="AW127" s="233"/>
      <c r="AX127" s="787" t="s">
        <v>454</v>
      </c>
      <c r="AY127" s="788"/>
      <c r="AZ127" s="788"/>
      <c r="BA127" s="788"/>
      <c r="BB127" s="788"/>
      <c r="BC127" s="788"/>
      <c r="BD127" s="788"/>
      <c r="BE127" s="789"/>
      <c r="BF127" s="790" t="s">
        <v>111</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v>5987</v>
      </c>
      <c r="DH127" s="850"/>
      <c r="DI127" s="850"/>
      <c r="DJ127" s="850"/>
      <c r="DK127" s="850"/>
      <c r="DL127" s="850">
        <v>5269</v>
      </c>
      <c r="DM127" s="850"/>
      <c r="DN127" s="850"/>
      <c r="DO127" s="850"/>
      <c r="DP127" s="850"/>
      <c r="DQ127" s="850">
        <v>7136</v>
      </c>
      <c r="DR127" s="850"/>
      <c r="DS127" s="850"/>
      <c r="DT127" s="850"/>
      <c r="DU127" s="850"/>
      <c r="DV127" s="851">
        <v>0</v>
      </c>
      <c r="DW127" s="851"/>
      <c r="DX127" s="851"/>
      <c r="DY127" s="851"/>
      <c r="DZ127" s="852"/>
    </row>
    <row r="128" spans="1:130" s="197" customFormat="1" ht="26.25" customHeight="1" x14ac:dyDescent="0.15">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3420876</v>
      </c>
      <c r="AB128" s="754"/>
      <c r="AC128" s="754"/>
      <c r="AD128" s="754"/>
      <c r="AE128" s="755"/>
      <c r="AF128" s="756">
        <v>3698168</v>
      </c>
      <c r="AG128" s="754"/>
      <c r="AH128" s="754"/>
      <c r="AI128" s="754"/>
      <c r="AJ128" s="755"/>
      <c r="AK128" s="756">
        <v>3646571</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111</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55210925</v>
      </c>
      <c r="AB129" s="814"/>
      <c r="AC129" s="814"/>
      <c r="AD129" s="814"/>
      <c r="AE129" s="815"/>
      <c r="AF129" s="816">
        <v>55298260</v>
      </c>
      <c r="AG129" s="814"/>
      <c r="AH129" s="814"/>
      <c r="AI129" s="814"/>
      <c r="AJ129" s="815"/>
      <c r="AK129" s="816">
        <v>55825615</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3.8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8472684</v>
      </c>
      <c r="AB130" s="814"/>
      <c r="AC130" s="814"/>
      <c r="AD130" s="814"/>
      <c r="AE130" s="815"/>
      <c r="AF130" s="816">
        <v>8545971</v>
      </c>
      <c r="AG130" s="814"/>
      <c r="AH130" s="814"/>
      <c r="AI130" s="814"/>
      <c r="AJ130" s="815"/>
      <c r="AK130" s="816">
        <v>8110257</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51.5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46738241</v>
      </c>
      <c r="AB131" s="747"/>
      <c r="AC131" s="747"/>
      <c r="AD131" s="747"/>
      <c r="AE131" s="748"/>
      <c r="AF131" s="749">
        <v>46752289</v>
      </c>
      <c r="AG131" s="747"/>
      <c r="AH131" s="747"/>
      <c r="AI131" s="747"/>
      <c r="AJ131" s="748"/>
      <c r="AK131" s="749">
        <v>47715358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4.2307433010000004</v>
      </c>
      <c r="AB132" s="770"/>
      <c r="AC132" s="770"/>
      <c r="AD132" s="770"/>
      <c r="AE132" s="771"/>
      <c r="AF132" s="772">
        <v>3.9257243640000001</v>
      </c>
      <c r="AG132" s="770"/>
      <c r="AH132" s="770"/>
      <c r="AI132" s="770"/>
      <c r="AJ132" s="771"/>
      <c r="AK132" s="772">
        <v>3.4780122580000001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5.7</v>
      </c>
      <c r="AB133" s="779"/>
      <c r="AC133" s="779"/>
      <c r="AD133" s="779"/>
      <c r="AE133" s="780"/>
      <c r="AF133" s="778">
        <v>4.3</v>
      </c>
      <c r="AG133" s="779"/>
      <c r="AH133" s="779"/>
      <c r="AI133" s="779"/>
      <c r="AJ133" s="780"/>
      <c r="AK133" s="778">
        <v>3.8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9" t="s">
        <v>470</v>
      </c>
      <c r="L7" s="254"/>
      <c r="M7" s="255" t="s">
        <v>471</v>
      </c>
      <c r="N7" s="256"/>
    </row>
    <row r="8" spans="1:16" x14ac:dyDescent="0.15">
      <c r="A8" s="248"/>
      <c r="B8" s="244"/>
      <c r="C8" s="244"/>
      <c r="D8" s="244"/>
      <c r="E8" s="244"/>
      <c r="F8" s="244"/>
      <c r="G8" s="257"/>
      <c r="H8" s="258"/>
      <c r="I8" s="258"/>
      <c r="J8" s="259"/>
      <c r="K8" s="1150"/>
      <c r="L8" s="260" t="s">
        <v>472</v>
      </c>
      <c r="M8" s="261" t="s">
        <v>473</v>
      </c>
      <c r="N8" s="262" t="s">
        <v>474</v>
      </c>
    </row>
    <row r="9" spans="1:16" x14ac:dyDescent="0.15">
      <c r="A9" s="248"/>
      <c r="B9" s="244"/>
      <c r="C9" s="244"/>
      <c r="D9" s="244"/>
      <c r="E9" s="244"/>
      <c r="F9" s="244"/>
      <c r="G9" s="1163" t="s">
        <v>475</v>
      </c>
      <c r="H9" s="1164"/>
      <c r="I9" s="1164"/>
      <c r="J9" s="1165"/>
      <c r="K9" s="263">
        <v>17720427</v>
      </c>
      <c r="L9" s="264">
        <v>59453</v>
      </c>
      <c r="M9" s="265">
        <v>57432</v>
      </c>
      <c r="N9" s="266">
        <v>3.5</v>
      </c>
    </row>
    <row r="10" spans="1:16" x14ac:dyDescent="0.15">
      <c r="A10" s="248"/>
      <c r="B10" s="244"/>
      <c r="C10" s="244"/>
      <c r="D10" s="244"/>
      <c r="E10" s="244"/>
      <c r="F10" s="244"/>
      <c r="G10" s="1163" t="s">
        <v>476</v>
      </c>
      <c r="H10" s="1164"/>
      <c r="I10" s="1164"/>
      <c r="J10" s="1165"/>
      <c r="K10" s="267">
        <v>1474942</v>
      </c>
      <c r="L10" s="268">
        <v>4948</v>
      </c>
      <c r="M10" s="269">
        <v>3554</v>
      </c>
      <c r="N10" s="270">
        <v>39.200000000000003</v>
      </c>
    </row>
    <row r="11" spans="1:16" ht="13.5" customHeight="1" x14ac:dyDescent="0.15">
      <c r="A11" s="248"/>
      <c r="B11" s="244"/>
      <c r="C11" s="244"/>
      <c r="D11" s="244"/>
      <c r="E11" s="244"/>
      <c r="F11" s="244"/>
      <c r="G11" s="1163" t="s">
        <v>477</v>
      </c>
      <c r="H11" s="1164"/>
      <c r="I11" s="1164"/>
      <c r="J11" s="1165"/>
      <c r="K11" s="267">
        <v>11</v>
      </c>
      <c r="L11" s="268">
        <v>0</v>
      </c>
      <c r="M11" s="269">
        <v>1872</v>
      </c>
      <c r="N11" s="270">
        <v>-100</v>
      </c>
    </row>
    <row r="12" spans="1:16" ht="13.5" customHeight="1" x14ac:dyDescent="0.15">
      <c r="A12" s="248"/>
      <c r="B12" s="244"/>
      <c r="C12" s="244"/>
      <c r="D12" s="244"/>
      <c r="E12" s="244"/>
      <c r="F12" s="244"/>
      <c r="G12" s="1163" t="s">
        <v>478</v>
      </c>
      <c r="H12" s="1164"/>
      <c r="I12" s="1164"/>
      <c r="J12" s="1165"/>
      <c r="K12" s="267">
        <v>4002</v>
      </c>
      <c r="L12" s="268">
        <v>13</v>
      </c>
      <c r="M12" s="269">
        <v>1337</v>
      </c>
      <c r="N12" s="270">
        <v>-99</v>
      </c>
    </row>
    <row r="13" spans="1:16" ht="13.5" customHeight="1" x14ac:dyDescent="0.15">
      <c r="A13" s="248"/>
      <c r="B13" s="244"/>
      <c r="C13" s="244"/>
      <c r="D13" s="244"/>
      <c r="E13" s="244"/>
      <c r="F13" s="244"/>
      <c r="G13" s="1163" t="s">
        <v>479</v>
      </c>
      <c r="H13" s="1164"/>
      <c r="I13" s="1164"/>
      <c r="J13" s="1165"/>
      <c r="K13" s="267" t="s">
        <v>480</v>
      </c>
      <c r="L13" s="268" t="s">
        <v>480</v>
      </c>
      <c r="M13" s="269">
        <v>100</v>
      </c>
      <c r="N13" s="270" t="s">
        <v>480</v>
      </c>
    </row>
    <row r="14" spans="1:16" ht="13.5" customHeight="1" x14ac:dyDescent="0.15">
      <c r="A14" s="248"/>
      <c r="B14" s="244"/>
      <c r="C14" s="244"/>
      <c r="D14" s="244"/>
      <c r="E14" s="244"/>
      <c r="F14" s="244"/>
      <c r="G14" s="1163" t="s">
        <v>481</v>
      </c>
      <c r="H14" s="1164"/>
      <c r="I14" s="1164"/>
      <c r="J14" s="1165"/>
      <c r="K14" s="267">
        <v>788633</v>
      </c>
      <c r="L14" s="268">
        <v>2646</v>
      </c>
      <c r="M14" s="269">
        <v>1938</v>
      </c>
      <c r="N14" s="270">
        <v>36.5</v>
      </c>
    </row>
    <row r="15" spans="1:16" ht="13.5" customHeight="1" x14ac:dyDescent="0.15">
      <c r="A15" s="248"/>
      <c r="B15" s="244"/>
      <c r="C15" s="244"/>
      <c r="D15" s="244"/>
      <c r="E15" s="244"/>
      <c r="F15" s="244"/>
      <c r="G15" s="1163" t="s">
        <v>482</v>
      </c>
      <c r="H15" s="1164"/>
      <c r="I15" s="1164"/>
      <c r="J15" s="1165"/>
      <c r="K15" s="267">
        <v>432196</v>
      </c>
      <c r="L15" s="268">
        <v>1450</v>
      </c>
      <c r="M15" s="269">
        <v>1186</v>
      </c>
      <c r="N15" s="270">
        <v>22.3</v>
      </c>
    </row>
    <row r="16" spans="1:16" x14ac:dyDescent="0.15">
      <c r="A16" s="248"/>
      <c r="B16" s="244"/>
      <c r="C16" s="244"/>
      <c r="D16" s="244"/>
      <c r="E16" s="244"/>
      <c r="F16" s="244"/>
      <c r="G16" s="1166" t="s">
        <v>483</v>
      </c>
      <c r="H16" s="1167"/>
      <c r="I16" s="1167"/>
      <c r="J16" s="1168"/>
      <c r="K16" s="268">
        <v>-1258121</v>
      </c>
      <c r="L16" s="268">
        <v>-4221</v>
      </c>
      <c r="M16" s="269">
        <v>-5101</v>
      </c>
      <c r="N16" s="270">
        <v>-17.3</v>
      </c>
    </row>
    <row r="17" spans="1:16" x14ac:dyDescent="0.15">
      <c r="A17" s="248"/>
      <c r="B17" s="244"/>
      <c r="C17" s="244"/>
      <c r="D17" s="244"/>
      <c r="E17" s="244"/>
      <c r="F17" s="244"/>
      <c r="G17" s="1166" t="s">
        <v>168</v>
      </c>
      <c r="H17" s="1167"/>
      <c r="I17" s="1167"/>
      <c r="J17" s="1168"/>
      <c r="K17" s="268">
        <v>19162090</v>
      </c>
      <c r="L17" s="268">
        <v>64290</v>
      </c>
      <c r="M17" s="269">
        <v>62317</v>
      </c>
      <c r="N17" s="270">
        <v>3.2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0" t="s">
        <v>488</v>
      </c>
      <c r="H21" s="1161"/>
      <c r="I21" s="1161"/>
      <c r="J21" s="1162"/>
      <c r="K21" s="280">
        <v>5.93</v>
      </c>
      <c r="L21" s="281">
        <v>6.15</v>
      </c>
      <c r="M21" s="282">
        <v>-0.22</v>
      </c>
      <c r="N21" s="249"/>
      <c r="O21" s="283"/>
      <c r="P21" s="279"/>
    </row>
    <row r="22" spans="1:16" s="284" customFormat="1" x14ac:dyDescent="0.15">
      <c r="A22" s="279"/>
      <c r="B22" s="249"/>
      <c r="C22" s="249"/>
      <c r="D22" s="249"/>
      <c r="E22" s="249"/>
      <c r="F22" s="249"/>
      <c r="G22" s="1160" t="s">
        <v>489</v>
      </c>
      <c r="H22" s="1161"/>
      <c r="I22" s="1161"/>
      <c r="J22" s="1162"/>
      <c r="K22" s="285">
        <v>101.4</v>
      </c>
      <c r="L22" s="286">
        <v>100.2</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9" t="s">
        <v>470</v>
      </c>
      <c r="L30" s="254"/>
      <c r="M30" s="255" t="s">
        <v>471</v>
      </c>
      <c r="N30" s="256"/>
    </row>
    <row r="31" spans="1:16" x14ac:dyDescent="0.15">
      <c r="A31" s="248"/>
      <c r="B31" s="244"/>
      <c r="C31" s="244"/>
      <c r="D31" s="244"/>
      <c r="E31" s="244"/>
      <c r="F31" s="244"/>
      <c r="G31" s="257"/>
      <c r="H31" s="258"/>
      <c r="I31" s="258"/>
      <c r="J31" s="259"/>
      <c r="K31" s="1150"/>
      <c r="L31" s="260" t="s">
        <v>472</v>
      </c>
      <c r="M31" s="261" t="s">
        <v>473</v>
      </c>
      <c r="N31" s="262" t="s">
        <v>474</v>
      </c>
    </row>
    <row r="32" spans="1:16" ht="27" customHeight="1" x14ac:dyDescent="0.15">
      <c r="A32" s="248"/>
      <c r="B32" s="244"/>
      <c r="C32" s="244"/>
      <c r="D32" s="244"/>
      <c r="E32" s="244"/>
      <c r="F32" s="244"/>
      <c r="G32" s="1151" t="s">
        <v>493</v>
      </c>
      <c r="H32" s="1152"/>
      <c r="I32" s="1152"/>
      <c r="J32" s="1153"/>
      <c r="K32" s="294">
        <v>11068796</v>
      </c>
      <c r="L32" s="294">
        <v>37136</v>
      </c>
      <c r="M32" s="295">
        <v>33247</v>
      </c>
      <c r="N32" s="296">
        <v>11.7</v>
      </c>
    </row>
    <row r="33" spans="1:16" ht="13.5" customHeight="1" x14ac:dyDescent="0.15">
      <c r="A33" s="248"/>
      <c r="B33" s="244"/>
      <c r="C33" s="244"/>
      <c r="D33" s="244"/>
      <c r="E33" s="244"/>
      <c r="F33" s="244"/>
      <c r="G33" s="1151" t="s">
        <v>494</v>
      </c>
      <c r="H33" s="1152"/>
      <c r="I33" s="1152"/>
      <c r="J33" s="1153"/>
      <c r="K33" s="294" t="s">
        <v>480</v>
      </c>
      <c r="L33" s="294" t="s">
        <v>480</v>
      </c>
      <c r="M33" s="295">
        <v>7</v>
      </c>
      <c r="N33" s="296" t="s">
        <v>480</v>
      </c>
    </row>
    <row r="34" spans="1:16" ht="27" customHeight="1" x14ac:dyDescent="0.15">
      <c r="A34" s="248"/>
      <c r="B34" s="244"/>
      <c r="C34" s="244"/>
      <c r="D34" s="244"/>
      <c r="E34" s="244"/>
      <c r="F34" s="244"/>
      <c r="G34" s="1151" t="s">
        <v>495</v>
      </c>
      <c r="H34" s="1152"/>
      <c r="I34" s="1152"/>
      <c r="J34" s="1153"/>
      <c r="K34" s="294" t="s">
        <v>480</v>
      </c>
      <c r="L34" s="294" t="s">
        <v>480</v>
      </c>
      <c r="M34" s="295">
        <v>75</v>
      </c>
      <c r="N34" s="296" t="s">
        <v>480</v>
      </c>
    </row>
    <row r="35" spans="1:16" ht="27" customHeight="1" x14ac:dyDescent="0.15">
      <c r="A35" s="248"/>
      <c r="B35" s="244"/>
      <c r="C35" s="244"/>
      <c r="D35" s="244"/>
      <c r="E35" s="244"/>
      <c r="F35" s="244"/>
      <c r="G35" s="1151" t="s">
        <v>496</v>
      </c>
      <c r="H35" s="1152"/>
      <c r="I35" s="1152"/>
      <c r="J35" s="1153"/>
      <c r="K35" s="294">
        <v>2346547</v>
      </c>
      <c r="L35" s="294">
        <v>7873</v>
      </c>
      <c r="M35" s="295">
        <v>11550</v>
      </c>
      <c r="N35" s="296">
        <v>-31.8</v>
      </c>
    </row>
    <row r="36" spans="1:16" ht="27" customHeight="1" x14ac:dyDescent="0.15">
      <c r="A36" s="248"/>
      <c r="B36" s="244"/>
      <c r="C36" s="244"/>
      <c r="D36" s="244"/>
      <c r="E36" s="244"/>
      <c r="F36" s="244"/>
      <c r="G36" s="1151" t="s">
        <v>497</v>
      </c>
      <c r="H36" s="1152"/>
      <c r="I36" s="1152"/>
      <c r="J36" s="1153"/>
      <c r="K36" s="294" t="s">
        <v>480</v>
      </c>
      <c r="L36" s="294" t="s">
        <v>480</v>
      </c>
      <c r="M36" s="295">
        <v>437</v>
      </c>
      <c r="N36" s="296" t="s">
        <v>480</v>
      </c>
    </row>
    <row r="37" spans="1:16" ht="13.5" customHeight="1" x14ac:dyDescent="0.15">
      <c r="A37" s="248"/>
      <c r="B37" s="244"/>
      <c r="C37" s="244"/>
      <c r="D37" s="244"/>
      <c r="E37" s="244"/>
      <c r="F37" s="244"/>
      <c r="G37" s="1151" t="s">
        <v>498</v>
      </c>
      <c r="H37" s="1152"/>
      <c r="I37" s="1152"/>
      <c r="J37" s="1153"/>
      <c r="K37" s="294">
        <v>1031</v>
      </c>
      <c r="L37" s="294">
        <v>3</v>
      </c>
      <c r="M37" s="295">
        <v>1068</v>
      </c>
      <c r="N37" s="296">
        <v>-99.7</v>
      </c>
    </row>
    <row r="38" spans="1:16" ht="27" customHeight="1" x14ac:dyDescent="0.15">
      <c r="A38" s="248"/>
      <c r="B38" s="244"/>
      <c r="C38" s="244"/>
      <c r="D38" s="244"/>
      <c r="E38" s="244"/>
      <c r="F38" s="244"/>
      <c r="G38" s="1154" t="s">
        <v>499</v>
      </c>
      <c r="H38" s="1155"/>
      <c r="I38" s="1155"/>
      <c r="J38" s="1156"/>
      <c r="K38" s="297" t="s">
        <v>480</v>
      </c>
      <c r="L38" s="297" t="s">
        <v>480</v>
      </c>
      <c r="M38" s="298">
        <v>2</v>
      </c>
      <c r="N38" s="299" t="s">
        <v>480</v>
      </c>
      <c r="O38" s="293"/>
    </row>
    <row r="39" spans="1:16" x14ac:dyDescent="0.15">
      <c r="A39" s="248"/>
      <c r="B39" s="244"/>
      <c r="C39" s="244"/>
      <c r="D39" s="244"/>
      <c r="E39" s="244"/>
      <c r="F39" s="244"/>
      <c r="G39" s="1154" t="s">
        <v>500</v>
      </c>
      <c r="H39" s="1155"/>
      <c r="I39" s="1155"/>
      <c r="J39" s="1156"/>
      <c r="K39" s="300">
        <v>-3646571</v>
      </c>
      <c r="L39" s="300">
        <v>-12234</v>
      </c>
      <c r="M39" s="301">
        <v>-8067</v>
      </c>
      <c r="N39" s="302">
        <v>51.7</v>
      </c>
      <c r="O39" s="293"/>
    </row>
    <row r="40" spans="1:16" ht="27" customHeight="1" x14ac:dyDescent="0.15">
      <c r="A40" s="248"/>
      <c r="B40" s="244"/>
      <c r="C40" s="244"/>
      <c r="D40" s="244"/>
      <c r="E40" s="244"/>
      <c r="F40" s="244"/>
      <c r="G40" s="1151" t="s">
        <v>501</v>
      </c>
      <c r="H40" s="1152"/>
      <c r="I40" s="1152"/>
      <c r="J40" s="1153"/>
      <c r="K40" s="300">
        <v>-8110257</v>
      </c>
      <c r="L40" s="300">
        <v>-27210</v>
      </c>
      <c r="M40" s="301">
        <v>-28419</v>
      </c>
      <c r="N40" s="302">
        <v>-4.3</v>
      </c>
      <c r="O40" s="293"/>
    </row>
    <row r="41" spans="1:16" x14ac:dyDescent="0.15">
      <c r="A41" s="248"/>
      <c r="B41" s="244"/>
      <c r="C41" s="244"/>
      <c r="D41" s="244"/>
      <c r="E41" s="244"/>
      <c r="F41" s="244"/>
      <c r="G41" s="1157" t="s">
        <v>279</v>
      </c>
      <c r="H41" s="1158"/>
      <c r="I41" s="1158"/>
      <c r="J41" s="1159"/>
      <c r="K41" s="294">
        <v>1659546</v>
      </c>
      <c r="L41" s="300">
        <v>5568</v>
      </c>
      <c r="M41" s="301">
        <v>9899</v>
      </c>
      <c r="N41" s="302">
        <v>-43.8</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4" t="s">
        <v>470</v>
      </c>
      <c r="J49" s="1146" t="s">
        <v>505</v>
      </c>
      <c r="K49" s="1147"/>
      <c r="L49" s="1147"/>
      <c r="M49" s="1147"/>
      <c r="N49" s="1148"/>
    </row>
    <row r="50" spans="1:14" x14ac:dyDescent="0.15">
      <c r="A50" s="248"/>
      <c r="B50" s="244"/>
      <c r="C50" s="244"/>
      <c r="D50" s="244"/>
      <c r="E50" s="244"/>
      <c r="F50" s="244"/>
      <c r="G50" s="312"/>
      <c r="H50" s="313"/>
      <c r="I50" s="1145"/>
      <c r="J50" s="314" t="s">
        <v>506</v>
      </c>
      <c r="K50" s="315" t="s">
        <v>507</v>
      </c>
      <c r="L50" s="316" t="s">
        <v>508</v>
      </c>
      <c r="M50" s="317" t="s">
        <v>509</v>
      </c>
      <c r="N50" s="318" t="s">
        <v>510</v>
      </c>
    </row>
    <row r="51" spans="1:14" x14ac:dyDescent="0.15">
      <c r="A51" s="248"/>
      <c r="B51" s="244"/>
      <c r="C51" s="244"/>
      <c r="D51" s="244"/>
      <c r="E51" s="244"/>
      <c r="F51" s="244"/>
      <c r="G51" s="310" t="s">
        <v>511</v>
      </c>
      <c r="H51" s="311"/>
      <c r="I51" s="319">
        <v>10188016</v>
      </c>
      <c r="J51" s="320">
        <v>34701</v>
      </c>
      <c r="K51" s="321">
        <v>-18.899999999999999</v>
      </c>
      <c r="L51" s="322">
        <v>36765</v>
      </c>
      <c r="M51" s="323">
        <v>-11.9</v>
      </c>
      <c r="N51" s="324">
        <v>-7</v>
      </c>
    </row>
    <row r="52" spans="1:14" x14ac:dyDescent="0.15">
      <c r="A52" s="248"/>
      <c r="B52" s="244"/>
      <c r="C52" s="244"/>
      <c r="D52" s="244"/>
      <c r="E52" s="244"/>
      <c r="F52" s="244"/>
      <c r="G52" s="325"/>
      <c r="H52" s="326" t="s">
        <v>512</v>
      </c>
      <c r="I52" s="327">
        <v>4460157</v>
      </c>
      <c r="J52" s="328">
        <v>15192</v>
      </c>
      <c r="K52" s="329">
        <v>-30.1</v>
      </c>
      <c r="L52" s="330">
        <v>20975</v>
      </c>
      <c r="M52" s="331">
        <v>-14.8</v>
      </c>
      <c r="N52" s="332">
        <v>-15.3</v>
      </c>
    </row>
    <row r="53" spans="1:14" x14ac:dyDescent="0.15">
      <c r="A53" s="248"/>
      <c r="B53" s="244"/>
      <c r="C53" s="244"/>
      <c r="D53" s="244"/>
      <c r="E53" s="244"/>
      <c r="F53" s="244"/>
      <c r="G53" s="310" t="s">
        <v>513</v>
      </c>
      <c r="H53" s="311"/>
      <c r="I53" s="319">
        <v>9575634</v>
      </c>
      <c r="J53" s="320">
        <v>32294</v>
      </c>
      <c r="K53" s="321">
        <v>-6.9</v>
      </c>
      <c r="L53" s="322">
        <v>39052</v>
      </c>
      <c r="M53" s="323">
        <v>6.2</v>
      </c>
      <c r="N53" s="324">
        <v>-13.1</v>
      </c>
    </row>
    <row r="54" spans="1:14" x14ac:dyDescent="0.15">
      <c r="A54" s="248"/>
      <c r="B54" s="244"/>
      <c r="C54" s="244"/>
      <c r="D54" s="244"/>
      <c r="E54" s="244"/>
      <c r="F54" s="244"/>
      <c r="G54" s="325"/>
      <c r="H54" s="326" t="s">
        <v>512</v>
      </c>
      <c r="I54" s="327">
        <v>3571975</v>
      </c>
      <c r="J54" s="328">
        <v>12047</v>
      </c>
      <c r="K54" s="329">
        <v>-20.7</v>
      </c>
      <c r="L54" s="330">
        <v>21186</v>
      </c>
      <c r="M54" s="331">
        <v>1</v>
      </c>
      <c r="N54" s="332">
        <v>-21.7</v>
      </c>
    </row>
    <row r="55" spans="1:14" x14ac:dyDescent="0.15">
      <c r="A55" s="248"/>
      <c r="B55" s="244"/>
      <c r="C55" s="244"/>
      <c r="D55" s="244"/>
      <c r="E55" s="244"/>
      <c r="F55" s="244"/>
      <c r="G55" s="310" t="s">
        <v>514</v>
      </c>
      <c r="H55" s="311"/>
      <c r="I55" s="319">
        <v>16915924</v>
      </c>
      <c r="J55" s="320">
        <v>56945</v>
      </c>
      <c r="K55" s="321">
        <v>76.3</v>
      </c>
      <c r="L55" s="322">
        <v>41235</v>
      </c>
      <c r="M55" s="323">
        <v>5.6</v>
      </c>
      <c r="N55" s="324">
        <v>70.7</v>
      </c>
    </row>
    <row r="56" spans="1:14" x14ac:dyDescent="0.15">
      <c r="A56" s="248"/>
      <c r="B56" s="244"/>
      <c r="C56" s="244"/>
      <c r="D56" s="244"/>
      <c r="E56" s="244"/>
      <c r="F56" s="244"/>
      <c r="G56" s="325"/>
      <c r="H56" s="326" t="s">
        <v>512</v>
      </c>
      <c r="I56" s="327">
        <v>4338045</v>
      </c>
      <c r="J56" s="328">
        <v>14603</v>
      </c>
      <c r="K56" s="329">
        <v>21.2</v>
      </c>
      <c r="L56" s="330">
        <v>22086</v>
      </c>
      <c r="M56" s="331">
        <v>4.2</v>
      </c>
      <c r="N56" s="332">
        <v>17</v>
      </c>
    </row>
    <row r="57" spans="1:14" x14ac:dyDescent="0.15">
      <c r="A57" s="248"/>
      <c r="B57" s="244"/>
      <c r="C57" s="244"/>
      <c r="D57" s="244"/>
      <c r="E57" s="244"/>
      <c r="F57" s="244"/>
      <c r="G57" s="310" t="s">
        <v>515</v>
      </c>
      <c r="H57" s="311"/>
      <c r="I57" s="319">
        <v>11198939</v>
      </c>
      <c r="J57" s="320">
        <v>37638</v>
      </c>
      <c r="K57" s="321">
        <v>-33.9</v>
      </c>
      <c r="L57" s="322">
        <v>41862</v>
      </c>
      <c r="M57" s="323">
        <v>1.5</v>
      </c>
      <c r="N57" s="324">
        <v>-35.4</v>
      </c>
    </row>
    <row r="58" spans="1:14" x14ac:dyDescent="0.15">
      <c r="A58" s="248"/>
      <c r="B58" s="244"/>
      <c r="C58" s="244"/>
      <c r="D58" s="244"/>
      <c r="E58" s="244"/>
      <c r="F58" s="244"/>
      <c r="G58" s="325"/>
      <c r="H58" s="326" t="s">
        <v>512</v>
      </c>
      <c r="I58" s="327">
        <v>3461172</v>
      </c>
      <c r="J58" s="328">
        <v>11632</v>
      </c>
      <c r="K58" s="329">
        <v>-20.3</v>
      </c>
      <c r="L58" s="330">
        <v>23710</v>
      </c>
      <c r="M58" s="331">
        <v>7.4</v>
      </c>
      <c r="N58" s="332">
        <v>-27.7</v>
      </c>
    </row>
    <row r="59" spans="1:14" x14ac:dyDescent="0.15">
      <c r="A59" s="248"/>
      <c r="B59" s="244"/>
      <c r="C59" s="244"/>
      <c r="D59" s="244"/>
      <c r="E59" s="244"/>
      <c r="F59" s="244"/>
      <c r="G59" s="310" t="s">
        <v>516</v>
      </c>
      <c r="H59" s="311"/>
      <c r="I59" s="319">
        <v>11437127</v>
      </c>
      <c r="J59" s="320">
        <v>38372</v>
      </c>
      <c r="K59" s="321">
        <v>2</v>
      </c>
      <c r="L59" s="322">
        <v>43554</v>
      </c>
      <c r="M59" s="323">
        <v>4</v>
      </c>
      <c r="N59" s="324">
        <v>-2</v>
      </c>
    </row>
    <row r="60" spans="1:14" x14ac:dyDescent="0.15">
      <c r="A60" s="248"/>
      <c r="B60" s="244"/>
      <c r="C60" s="244"/>
      <c r="D60" s="244"/>
      <c r="E60" s="244"/>
      <c r="F60" s="244"/>
      <c r="G60" s="325"/>
      <c r="H60" s="326" t="s">
        <v>512</v>
      </c>
      <c r="I60" s="333">
        <v>4505155</v>
      </c>
      <c r="J60" s="328">
        <v>15115</v>
      </c>
      <c r="K60" s="329">
        <v>29.9</v>
      </c>
      <c r="L60" s="330">
        <v>24811</v>
      </c>
      <c r="M60" s="331">
        <v>4.5999999999999996</v>
      </c>
      <c r="N60" s="332">
        <v>25.3</v>
      </c>
    </row>
    <row r="61" spans="1:14" x14ac:dyDescent="0.15">
      <c r="A61" s="248"/>
      <c r="B61" s="244"/>
      <c r="C61" s="244"/>
      <c r="D61" s="244"/>
      <c r="E61" s="244"/>
      <c r="F61" s="244"/>
      <c r="G61" s="310" t="s">
        <v>517</v>
      </c>
      <c r="H61" s="334"/>
      <c r="I61" s="335">
        <v>11863128</v>
      </c>
      <c r="J61" s="336">
        <v>39990</v>
      </c>
      <c r="K61" s="337">
        <v>3.7</v>
      </c>
      <c r="L61" s="338">
        <v>40494</v>
      </c>
      <c r="M61" s="339">
        <v>1.1000000000000001</v>
      </c>
      <c r="N61" s="324">
        <v>2.6</v>
      </c>
    </row>
    <row r="62" spans="1:14" x14ac:dyDescent="0.15">
      <c r="A62" s="248"/>
      <c r="B62" s="244"/>
      <c r="C62" s="244"/>
      <c r="D62" s="244"/>
      <c r="E62" s="244"/>
      <c r="F62" s="244"/>
      <c r="G62" s="325"/>
      <c r="H62" s="326" t="s">
        <v>512</v>
      </c>
      <c r="I62" s="327">
        <v>4067301</v>
      </c>
      <c r="J62" s="328">
        <v>13718</v>
      </c>
      <c r="K62" s="329">
        <v>-4</v>
      </c>
      <c r="L62" s="330">
        <v>22554</v>
      </c>
      <c r="M62" s="331">
        <v>0.5</v>
      </c>
      <c r="N62" s="332">
        <v>-4.5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8.3000000000000007</v>
      </c>
      <c r="G47" s="12">
        <v>8.33</v>
      </c>
      <c r="H47" s="12">
        <v>8.8800000000000008</v>
      </c>
      <c r="I47" s="12">
        <v>9.2200000000000006</v>
      </c>
      <c r="J47" s="13">
        <v>9.6999999999999993</v>
      </c>
    </row>
    <row r="48" spans="2:10" ht="57.75" customHeight="1" x14ac:dyDescent="0.15">
      <c r="B48" s="14"/>
      <c r="C48" s="1171" t="s">
        <v>4</v>
      </c>
      <c r="D48" s="1171"/>
      <c r="E48" s="1172"/>
      <c r="F48" s="15">
        <v>1.93</v>
      </c>
      <c r="G48" s="16">
        <v>2.02</v>
      </c>
      <c r="H48" s="16">
        <v>2.65</v>
      </c>
      <c r="I48" s="16">
        <v>1.81</v>
      </c>
      <c r="J48" s="17">
        <v>3.54</v>
      </c>
    </row>
    <row r="49" spans="2:10" ht="57.75" customHeight="1" thickBot="1" x14ac:dyDescent="0.2">
      <c r="B49" s="18"/>
      <c r="C49" s="1173" t="s">
        <v>5</v>
      </c>
      <c r="D49" s="1173"/>
      <c r="E49" s="1174"/>
      <c r="F49" s="19" t="s">
        <v>524</v>
      </c>
      <c r="G49" s="20">
        <v>0.18</v>
      </c>
      <c r="H49" s="20">
        <v>1.31</v>
      </c>
      <c r="I49" s="20" t="s">
        <v>525</v>
      </c>
      <c r="J49" s="21">
        <v>2.3199999999999998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2017-04-13T11:16:26Z</cp:lastPrinted>
  <dcterms:created xsi:type="dcterms:W3CDTF">2017-02-15T20:39:08Z</dcterms:created>
  <dcterms:modified xsi:type="dcterms:W3CDTF">2017-04-13T11:28:18Z</dcterms:modified>
</cp:coreProperties>
</file>