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71" yWindow="4515" windowWidth="19200" windowHeight="9495" tabRatio="812" activeTab="0"/>
  </bookViews>
  <sheets>
    <sheet name="例）前年度実績６月以上" sheetId="1" r:id="rId1"/>
    <sheet name="例）前年度実績６月以上で定員変更あり" sheetId="2" r:id="rId2"/>
  </sheets>
  <definedNames>
    <definedName name="_xlnm.Print_Area" localSheetId="0">'例）前年度実績６月以上'!$A$1:$P$50</definedName>
    <definedName name="_xlnm.Print_Area" localSheetId="1">'例）前年度実績６月以上で定員変更あり'!$A$1:$P$28</definedName>
  </definedNames>
  <calcPr fullCalcOnLoad="1"/>
</workbook>
</file>

<file path=xl/sharedStrings.xml><?xml version="1.0" encoding="utf-8"?>
<sst xmlns="http://schemas.openxmlformats.org/spreadsheetml/2006/main" count="176" uniqueCount="120">
  <si>
    <t>7月</t>
  </si>
  <si>
    <t>8月</t>
  </si>
  <si>
    <t>9月</t>
  </si>
  <si>
    <t>10月</t>
  </si>
  <si>
    <t>11月</t>
  </si>
  <si>
    <t>12月</t>
  </si>
  <si>
    <t>1月</t>
  </si>
  <si>
    <t>2月</t>
  </si>
  <si>
    <t>3月</t>
  </si>
  <si>
    <t>判定：定員</t>
  </si>
  <si>
    <t>4月</t>
  </si>
  <si>
    <t>5月</t>
  </si>
  <si>
    <t>6月</t>
  </si>
  <si>
    <t>合計</t>
  </si>
  <si>
    <t>×1／2)</t>
  </si>
  <si>
    <t>÷月数</t>
  </si>
  <si>
    <t>日　＝</t>
  </si>
  <si>
    <t>月       別</t>
  </si>
  <si>
    <t>通常規模型事業所</t>
  </si>
  <si>
    <t>時間帯</t>
  </si>
  <si>
    <t>4月計</t>
  </si>
  <si>
    <t>＝</t>
  </si>
  <si>
    <t>C</t>
  </si>
  <si>
    <t>4/1(火)</t>
  </si>
  <si>
    <t>4/2(水)</t>
  </si>
  <si>
    <t>4/3(木)</t>
  </si>
  <si>
    <t>4/4(金)</t>
  </si>
  <si>
    <t>4/5(土)</t>
  </si>
  <si>
    <t>4/6(日)</t>
  </si>
  <si>
    <t>4/7(月)</t>
  </si>
  <si>
    <t>4/8(火)</t>
  </si>
  <si>
    <t>4/9(水)</t>
  </si>
  <si>
    <t>4/10(木)</t>
  </si>
  <si>
    <t>4/11(金)</t>
  </si>
  <si>
    <t>4/12(土)</t>
  </si>
  <si>
    <t>4/13(日)</t>
  </si>
  <si>
    <t>4/14(月)</t>
  </si>
  <si>
    <t>4/15(火)</t>
  </si>
  <si>
    <t>4/16(水)</t>
  </si>
  <si>
    <t>4/17(木)</t>
  </si>
  <si>
    <t>4/18(金)</t>
  </si>
  <si>
    <t>4/19(土)</t>
  </si>
  <si>
    <t>4/20(日)</t>
  </si>
  <si>
    <t>4/21(月)</t>
  </si>
  <si>
    <t>4/22(火)</t>
  </si>
  <si>
    <t>4/23(水)</t>
  </si>
  <si>
    <t>4/24(木)</t>
  </si>
  <si>
    <t>4/25(金)</t>
  </si>
  <si>
    <t>4/26(土)</t>
  </si>
  <si>
    <t>4/27(日)</t>
  </si>
  <si>
    <t>4/28(月)</t>
  </si>
  <si>
    <t>4/29(火)</t>
  </si>
  <si>
    <t>4/30(水)</t>
  </si>
  <si>
    <t>→</t>
  </si>
  <si>
    <t>A</t>
  </si>
  <si>
    <t>B</t>
  </si>
  <si>
    <t>判定：(Ａ</t>
  </si>
  <si>
    <t>＋Ｂ</t>
  </si>
  <si>
    <t>＋Ｃ</t>
  </si>
  <si>
    <t>×3/4</t>
  </si>
  <si>
    <r>
      <t xml:space="preserve">人  </t>
    </r>
    <r>
      <rPr>
        <b/>
        <sz val="11"/>
        <color indexed="12"/>
        <rFont val="ＭＳ ゴシック"/>
        <family val="3"/>
      </rPr>
      <t>→</t>
    </r>
  </si>
  <si>
    <t>A</t>
  </si>
  <si>
    <t>B</t>
  </si>
  <si>
    <t>C</t>
  </si>
  <si>
    <t>判定：(Ａ</t>
  </si>
  <si>
    <t>＋Ｂ</t>
  </si>
  <si>
    <t>＋Ｃ</t>
  </si>
  <si>
    <t>×1／2)</t>
  </si>
  <si>
    <t>＝</t>
  </si>
  <si>
    <t>×３／４</t>
  </si>
  <si>
    <t>☆　同時にサービス提供を受けた最大の人数の例①</t>
  </si>
  <si>
    <t>☆　同時にサービス提供を受けた最大の人数の例②</t>
  </si>
  <si>
    <t>２名</t>
  </si>
  <si>
    <t>１名</t>
  </si>
  <si>
    <t>【前年度の実績が６か月以上の事業所用（定員変更なし）参考例】</t>
  </si>
  <si>
    <t>【前年度の実績が６か月以上の事業所用（２５％以上定員変更）参考例】</t>
  </si>
  <si>
    <t>（参考例３）</t>
  </si>
  <si>
    <t>人　× ９０％　×　１か月の平均営業日数</t>
  </si>
  <si>
    <r>
      <t>人</t>
    </r>
    <r>
      <rPr>
        <b/>
        <sz val="11"/>
        <color indexed="12"/>
        <rFont val="ＭＳ ゴシック"/>
        <family val="3"/>
      </rPr>
      <t>　→</t>
    </r>
  </si>
  <si>
    <t>営業日数　　　　　　　　　　　…　月曜から金曜の週５日</t>
  </si>
  <si>
    <t>営業日数　　　　　　　　　　　…　月曜から土曜の週６日</t>
  </si>
  <si>
    <t>（参考例４）</t>
  </si>
  <si>
    <t xml:space="preserve"> 9:00～16:00</t>
  </si>
  <si>
    <t xml:space="preserve"> 9:00～12:15</t>
  </si>
  <si>
    <t>12:45～16:00</t>
  </si>
  <si>
    <t>14:00～16:00</t>
  </si>
  <si>
    <t xml:space="preserve"> 9:30～11:30</t>
  </si>
  <si>
    <t>11:45～13:45</t>
  </si>
  <si>
    <t>　※　重なる時間帯がある</t>
  </si>
  <si>
    <t>　※　重なる時間帯はない</t>
  </si>
  <si>
    <t>２名</t>
  </si>
  <si>
    <t>３名</t>
  </si>
  <si>
    <t>7時間以上 利用人数</t>
  </si>
  <si>
    <t>運営規程上のサービス提供時間　…　９：３０～１７：００（７時間３０分）</t>
  </si>
  <si>
    <t>5時間未満 利用人数</t>
  </si>
  <si>
    <t>要支援者・第一号通所事業利用者</t>
  </si>
  <si>
    <t>要介護者(7H～9H)</t>
  </si>
  <si>
    <t>要介護者(5H～7H)</t>
  </si>
  <si>
    <t>運営規程上のサービス提供時間　…　９：３０～１７：３０（８時間）</t>
  </si>
  <si>
    <t>（参考例２）上記の算出が困難な場合は、その日の延人員数ではなく、同時にサービス提供を受けた最大の人数を、７時間以上の利用人数に含める</t>
  </si>
  <si>
    <t>7～6,6～5時間　利用人数</t>
  </si>
  <si>
    <t>☆　４月分の積算例 →介護予防通所介護もしくは第一号通所事業は同時にサービス提供を受けた</t>
  </si>
  <si>
    <t>　  最大の人数で算出した場合（同様に２月まで積算すること）　</t>
  </si>
  <si>
    <t xml:space="preserve">   施している場合、定員には予防サービス及び第一号通所事業の人数も含める｡）</t>
  </si>
  <si>
    <t>　　　　　　サービス提供を受けたに時間よって、係数（1/2，3/4）を乗じて算出する</t>
  </si>
  <si>
    <t>介護予防通所介護・第一号通所事業利用者</t>
  </si>
  <si>
    <r>
      <t>この日の利用者数は</t>
    </r>
    <r>
      <rPr>
        <b/>
        <sz val="11"/>
        <rFont val="ＭＳ ゴシック"/>
        <family val="3"/>
      </rPr>
      <t>「３人」</t>
    </r>
  </si>
  <si>
    <t>介護予防通所介護と第一号通所事業の同時利用者</t>
  </si>
  <si>
    <r>
      <t>この日の利用者数は２＋２＝</t>
    </r>
    <r>
      <rPr>
        <b/>
        <sz val="11"/>
        <rFont val="ＭＳ ゴシック"/>
        <family val="3"/>
      </rPr>
      <t>「４人」</t>
    </r>
  </si>
  <si>
    <t>（参考例１）介護予防通所介護もしくは第一号通所事業を一体的に行っている事業所では、要支援者数及び第一号通所事業の利用者数は、要介護者と同様に</t>
  </si>
  <si>
    <r>
      <t>運営規程上の定員　　　</t>
    </r>
    <r>
      <rPr>
        <sz val="11"/>
        <color indexed="10"/>
        <rFont val="ＭＳ ゴシック"/>
        <family val="3"/>
      </rPr>
      <t>２６</t>
    </r>
    <r>
      <rPr>
        <sz val="11"/>
        <rFont val="ＭＳ ゴシック"/>
        <family val="3"/>
      </rPr>
      <t>人　→　</t>
    </r>
    <r>
      <rPr>
        <u val="single"/>
        <sz val="11"/>
        <rFont val="ＭＳ ゴシック"/>
        <family val="3"/>
      </rPr>
      <t>９月１日より</t>
    </r>
    <r>
      <rPr>
        <sz val="11"/>
        <color indexed="10"/>
        <rFont val="ＭＳ ゴシック"/>
        <family val="3"/>
      </rPr>
      <t>１９</t>
    </r>
    <r>
      <rPr>
        <sz val="11"/>
        <rFont val="ＭＳ ゴシック"/>
        <family val="3"/>
      </rPr>
      <t>人に定員変更した場合</t>
    </r>
  </si>
  <si>
    <r>
      <t>運営規程上の定員　　　　　　　…　</t>
    </r>
    <r>
      <rPr>
        <sz val="11"/>
        <color indexed="10"/>
        <rFont val="ＭＳ ゴシック"/>
        <family val="3"/>
      </rPr>
      <t>１９</t>
    </r>
    <r>
      <rPr>
        <sz val="11"/>
        <rFont val="ＭＳ ゴシック"/>
        <family val="3"/>
      </rPr>
      <t>人（介護、予防サービスまたは第一号通所事業（介護予防通所介護に相当するサービス）を一体的に実</t>
    </r>
  </si>
  <si>
    <t>営業日数　　　　　　　　　　　…　２５日</t>
  </si>
  <si>
    <r>
      <t>運営規程上の定員　　　</t>
    </r>
    <r>
      <rPr>
        <sz val="11"/>
        <color indexed="10"/>
        <rFont val="ＭＳ ゴシック"/>
        <family val="3"/>
      </rPr>
      <t>２６</t>
    </r>
    <r>
      <rPr>
        <sz val="11"/>
        <rFont val="ＭＳ ゴシック"/>
        <family val="3"/>
      </rPr>
      <t>人　→　</t>
    </r>
    <r>
      <rPr>
        <u val="single"/>
        <sz val="11"/>
        <rFont val="ＭＳ ゴシック"/>
        <family val="3"/>
      </rPr>
      <t>４月１日より</t>
    </r>
    <r>
      <rPr>
        <sz val="11"/>
        <color indexed="10"/>
        <rFont val="ＭＳ ゴシック"/>
        <family val="3"/>
      </rPr>
      <t>１９</t>
    </r>
    <r>
      <rPr>
        <sz val="11"/>
        <rFont val="ＭＳ ゴシック"/>
        <family val="3"/>
      </rPr>
      <t>人に定員変更する場合</t>
    </r>
  </si>
  <si>
    <t>　　　　　　※　２５％以上の定員減ではあっても、年度途中の定員変更なので、便宜上の計算方法は用いず、</t>
  </si>
  <si>
    <t>　　　　　　　　上記のように通常通り計算する。</t>
  </si>
  <si>
    <t>※　規模の区分に変更がある場合は、３月１５日までに規模届出（算定表及び介護給付費算定に係る届出）を行った上で、</t>
  </si>
  <si>
    <t>※　規模届出の際に４月１日の定員変更が明らかな場合は、定員変更、規模届出を同時に行ってもよい。</t>
  </si>
  <si>
    <t>　　４月１０日までに定員変更の届出を行う。</t>
  </si>
  <si>
    <t>　　　　　　※　２５％以上の定員減で、年度が変わる際の変更なので、上記のように便宜上の計算方法を用いる。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</si>
</sst>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0_ "/>
    <numFmt numFmtId="184" formatCode="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ゴシック"/>
      <family val="3"/>
    </font>
    <font>
      <sz val="11"/>
      <name val="ＭＳ ゴシック"/>
      <family val="3"/>
    </font>
    <font>
      <b/>
      <sz val="11"/>
      <name val="ＭＳ ゴシック"/>
      <family val="3"/>
    </font>
    <font>
      <b/>
      <sz val="10"/>
      <name val="ＭＳ ゴシック"/>
      <family val="3"/>
    </font>
    <font>
      <sz val="10"/>
      <name val="ＭＳ ゴシック"/>
      <family val="3"/>
    </font>
    <font>
      <u val="single"/>
      <sz val="11"/>
      <name val="ＭＳ ゴシック"/>
      <family val="3"/>
    </font>
    <font>
      <b/>
      <sz val="11"/>
      <color indexed="12"/>
      <name val="ＭＳ ゴシック"/>
      <family val="3"/>
    </font>
    <font>
      <b/>
      <sz val="11"/>
      <color indexed="39"/>
      <name val="ＭＳ ゴシック"/>
      <family val="3"/>
    </font>
    <font>
      <b/>
      <sz val="12"/>
      <color indexed="10"/>
      <name val="ＭＳ ゴシック"/>
      <family val="3"/>
    </font>
    <font>
      <b/>
      <u val="single"/>
      <sz val="11"/>
      <color indexed="39"/>
      <name val="ＭＳ ゴシック"/>
      <family val="3"/>
    </font>
    <font>
      <sz val="7"/>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style="thin"/>
    </border>
    <border>
      <left style="medium"/>
      <right style="medium"/>
      <top style="medium"/>
      <bottom style="medium"/>
    </border>
    <border>
      <left style="double"/>
      <right style="thin"/>
      <top style="thin"/>
      <bottom style="thin"/>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93">
    <xf numFmtId="0" fontId="0" fillId="0" borderId="0" xfId="0" applyAlignment="1">
      <alignment vertical="center"/>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right" vertical="center"/>
    </xf>
    <xf numFmtId="176" fontId="8" fillId="0" borderId="12" xfId="0" applyNumberFormat="1" applyFont="1" applyBorder="1" applyAlignment="1">
      <alignment vertical="center"/>
    </xf>
    <xf numFmtId="0" fontId="8" fillId="0" borderId="0" xfId="0" applyFont="1" applyAlignment="1" quotePrefix="1">
      <alignment horizontal="right" vertical="center"/>
    </xf>
    <xf numFmtId="0" fontId="8" fillId="0" borderId="0" xfId="0" applyFont="1" applyAlignment="1">
      <alignment horizontal="center" vertical="center"/>
    </xf>
    <xf numFmtId="177" fontId="8" fillId="0" borderId="12" xfId="0" applyNumberFormat="1" applyFont="1" applyBorder="1" applyAlignment="1">
      <alignment vertical="center"/>
    </xf>
    <xf numFmtId="176" fontId="8" fillId="0" borderId="0" xfId="0" applyNumberFormat="1" applyFont="1" applyBorder="1" applyAlignment="1">
      <alignment vertical="center"/>
    </xf>
    <xf numFmtId="177" fontId="8"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12" xfId="0" applyFont="1" applyBorder="1" applyAlignment="1">
      <alignment vertical="center"/>
    </xf>
    <xf numFmtId="0" fontId="6" fillId="0" borderId="0" xfId="0" applyFont="1" applyAlignment="1">
      <alignment horizontal="center" vertical="center"/>
    </xf>
    <xf numFmtId="0" fontId="8" fillId="0" borderId="14" xfId="0" applyFont="1" applyBorder="1" applyAlignment="1">
      <alignment horizontal="center" vertical="center"/>
    </xf>
    <xf numFmtId="0" fontId="10" fillId="0" borderId="0" xfId="0" applyFont="1" applyFill="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31" borderId="10" xfId="0" applyFont="1" applyFill="1" applyBorder="1" applyAlignment="1">
      <alignment horizontal="center" vertical="center"/>
    </xf>
    <xf numFmtId="0" fontId="5" fillId="31" borderId="11" xfId="0" applyFont="1" applyFill="1" applyBorder="1" applyAlignment="1">
      <alignment horizontal="center" vertical="center"/>
    </xf>
    <xf numFmtId="56" fontId="7" fillId="0" borderId="19" xfId="0" applyNumberFormat="1" applyFont="1" applyBorder="1" applyAlignment="1">
      <alignment horizontal="center" vertical="center"/>
    </xf>
    <xf numFmtId="56" fontId="7" fillId="0" borderId="14" xfId="0" applyNumberFormat="1" applyFont="1" applyBorder="1" applyAlignment="1">
      <alignment horizontal="center" vertical="center"/>
    </xf>
    <xf numFmtId="56" fontId="7" fillId="0" borderId="15" xfId="0" applyNumberFormat="1" applyFont="1" applyBorder="1" applyAlignment="1">
      <alignment horizontal="center" vertical="center"/>
    </xf>
    <xf numFmtId="56" fontId="7" fillId="0" borderId="20" xfId="0" applyNumberFormat="1" applyFont="1" applyBorder="1" applyAlignment="1">
      <alignment horizontal="center" vertical="center"/>
    </xf>
    <xf numFmtId="56" fontId="7" fillId="0" borderId="13" xfId="0" applyNumberFormat="1" applyFont="1" applyBorder="1" applyAlignment="1">
      <alignment horizontal="center" vertical="center"/>
    </xf>
    <xf numFmtId="56" fontId="7" fillId="0" borderId="12" xfId="0" applyNumberFormat="1" applyFont="1" applyBorder="1" applyAlignment="1">
      <alignment horizontal="center" vertical="center"/>
    </xf>
    <xf numFmtId="56" fontId="7" fillId="0" borderId="16" xfId="0" applyNumberFormat="1" applyFont="1" applyBorder="1" applyAlignment="1">
      <alignment horizontal="center" vertical="center"/>
    </xf>
    <xf numFmtId="56" fontId="7" fillId="0" borderId="17" xfId="0" applyNumberFormat="1" applyFont="1" applyBorder="1" applyAlignment="1">
      <alignment horizontal="center" vertical="center"/>
    </xf>
    <xf numFmtId="0" fontId="7" fillId="0" borderId="21" xfId="0" applyFont="1" applyBorder="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5" fillId="0" borderId="17" xfId="0" applyFont="1" applyBorder="1" applyAlignment="1">
      <alignment vertical="center"/>
    </xf>
    <xf numFmtId="176" fontId="5" fillId="0" borderId="17" xfId="49" applyNumberFormat="1" applyFont="1" applyBorder="1" applyAlignment="1">
      <alignment vertical="center"/>
    </xf>
    <xf numFmtId="176" fontId="5" fillId="0" borderId="12" xfId="0" applyNumberFormat="1" applyFont="1" applyBorder="1" applyAlignment="1">
      <alignment vertical="center"/>
    </xf>
    <xf numFmtId="0" fontId="5" fillId="0" borderId="0" xfId="0" applyFont="1" applyAlignment="1" quotePrefix="1">
      <alignment horizontal="right" vertical="center"/>
    </xf>
    <xf numFmtId="177" fontId="5" fillId="0" borderId="12" xfId="0" applyNumberFormat="1" applyFont="1" applyBorder="1" applyAlignment="1">
      <alignment vertical="center"/>
    </xf>
    <xf numFmtId="0" fontId="7" fillId="0" borderId="22" xfId="0" applyFont="1" applyBorder="1" applyAlignment="1">
      <alignment vertical="center"/>
    </xf>
    <xf numFmtId="0" fontId="5" fillId="0" borderId="0" xfId="0" applyFont="1" applyFill="1" applyBorder="1" applyAlignment="1">
      <alignment horizontal="left" vertical="center"/>
    </xf>
    <xf numFmtId="0" fontId="5" fillId="0" borderId="18" xfId="0" applyFont="1" applyFill="1" applyBorder="1" applyAlignment="1">
      <alignment vertical="center"/>
    </xf>
    <xf numFmtId="0" fontId="6" fillId="0" borderId="0" xfId="0" applyFont="1" applyAlignment="1">
      <alignment horizontal="left" vertical="center"/>
    </xf>
    <xf numFmtId="177" fontId="6" fillId="0" borderId="2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177" fontId="6" fillId="0" borderId="0" xfId="0" applyNumberFormat="1" applyFont="1" applyBorder="1" applyAlignment="1">
      <alignment horizontal="center" vertical="center"/>
    </xf>
    <xf numFmtId="0" fontId="13" fillId="0" borderId="0" xfId="0" applyFont="1" applyFill="1" applyAlignment="1">
      <alignment vertical="center"/>
    </xf>
    <xf numFmtId="0" fontId="13" fillId="0" borderId="0" xfId="0" applyFont="1" applyFill="1" applyAlignment="1">
      <alignment horizontal="left" vertical="center"/>
    </xf>
    <xf numFmtId="0" fontId="5" fillId="0" borderId="12" xfId="0" applyFont="1" applyFill="1" applyBorder="1" applyAlignment="1">
      <alignment vertical="center"/>
    </xf>
    <xf numFmtId="0" fontId="7" fillId="0" borderId="0" xfId="0" applyFont="1" applyBorder="1" applyAlignment="1">
      <alignment vertical="center"/>
    </xf>
    <xf numFmtId="0" fontId="5" fillId="0" borderId="13" xfId="0" applyFont="1" applyBorder="1" applyAlignment="1">
      <alignment vertical="center"/>
    </xf>
    <xf numFmtId="0" fontId="8" fillId="0" borderId="23" xfId="0" applyFont="1" applyBorder="1" applyAlignment="1">
      <alignment horizontal="center" vertical="center"/>
    </xf>
    <xf numFmtId="0" fontId="5" fillId="0" borderId="23" xfId="0" applyFont="1" applyBorder="1" applyAlignment="1">
      <alignment vertical="center"/>
    </xf>
    <xf numFmtId="0" fontId="8" fillId="0" borderId="13" xfId="0" applyFont="1" applyBorder="1" applyAlignment="1">
      <alignment horizontal="left" vertical="center"/>
    </xf>
    <xf numFmtId="0" fontId="8" fillId="0" borderId="13" xfId="0" applyFont="1" applyBorder="1" applyAlignment="1">
      <alignment horizontal="left" vertical="center" shrinkToFit="1"/>
    </xf>
    <xf numFmtId="0" fontId="4" fillId="0" borderId="24" xfId="0" applyFont="1" applyBorder="1" applyAlignment="1">
      <alignment horizontal="center" vertical="center" wrapText="1"/>
    </xf>
    <xf numFmtId="0" fontId="10" fillId="0" borderId="0" xfId="0" applyFont="1" applyFill="1" applyAlignment="1">
      <alignment horizontal="left" vertical="center"/>
    </xf>
    <xf numFmtId="0" fontId="12" fillId="33" borderId="0" xfId="0" applyFont="1" applyFill="1" applyAlignment="1">
      <alignment vertical="center"/>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4" fillId="0" borderId="28" xfId="0" applyFont="1" applyBorder="1" applyAlignment="1">
      <alignment horizontal="center" vertical="top" wrapText="1"/>
    </xf>
    <xf numFmtId="0" fontId="4" fillId="0" borderId="16" xfId="0" applyFont="1" applyBorder="1" applyAlignment="1">
      <alignment horizontal="center" vertical="top" wrapText="1"/>
    </xf>
    <xf numFmtId="0" fontId="4" fillId="0" borderId="29" xfId="0" applyFont="1" applyBorder="1" applyAlignment="1">
      <alignment horizontal="center" vertical="top" wrapText="1"/>
    </xf>
    <xf numFmtId="0" fontId="5" fillId="0" borderId="0" xfId="0" applyFont="1" applyAlignment="1">
      <alignment vertical="center"/>
    </xf>
    <xf numFmtId="0" fontId="5" fillId="0" borderId="13" xfId="0" applyFont="1" applyBorder="1" applyAlignment="1">
      <alignment horizontal="left" vertical="center" shrinkToFit="1"/>
    </xf>
    <xf numFmtId="0" fontId="5" fillId="0" borderId="17" xfId="0" applyFont="1" applyBorder="1" applyAlignment="1">
      <alignment horizontal="left" vertical="center" shrinkToFi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xf numFmtId="0" fontId="5" fillId="0" borderId="0" xfId="0" applyFont="1" applyAlignment="1">
      <alignment horizontal="left" vertical="center"/>
    </xf>
    <xf numFmtId="0" fontId="6" fillId="0" borderId="0" xfId="0" applyFont="1" applyAlignment="1">
      <alignment horizontal="left"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4" fillId="0" borderId="33" xfId="0" applyFont="1" applyBorder="1" applyAlignment="1">
      <alignment horizontal="left" vertical="top" wrapText="1"/>
    </xf>
    <xf numFmtId="0" fontId="6" fillId="0" borderId="0" xfId="0" applyFont="1" applyFill="1" applyAlignment="1">
      <alignment horizontal="left" vertical="center"/>
    </xf>
    <xf numFmtId="0" fontId="10" fillId="0" borderId="0" xfId="0" applyFont="1" applyFill="1" applyAlignment="1">
      <alignment horizontal="left" vertical="center"/>
    </xf>
    <xf numFmtId="0" fontId="11" fillId="0" borderId="0" xfId="0" applyFont="1" applyFill="1" applyAlignment="1">
      <alignment vertical="center"/>
    </xf>
    <xf numFmtId="0" fontId="0" fillId="0" borderId="0" xfId="0" applyAlignment="1">
      <alignment vertical="center"/>
    </xf>
    <xf numFmtId="0" fontId="5" fillId="0" borderId="34" xfId="0" applyFont="1" applyBorder="1" applyAlignment="1">
      <alignment horizontal="left" vertical="center"/>
    </xf>
    <xf numFmtId="0" fontId="5" fillId="0" borderId="3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33</xdr:row>
      <xdr:rowOff>0</xdr:rowOff>
    </xdr:from>
    <xdr:to>
      <xdr:col>3</xdr:col>
      <xdr:colOff>0</xdr:colOff>
      <xdr:row>35</xdr:row>
      <xdr:rowOff>0</xdr:rowOff>
    </xdr:to>
    <xdr:sp>
      <xdr:nvSpPr>
        <xdr:cNvPr id="1" name="Line 2"/>
        <xdr:cNvSpPr>
          <a:spLocks/>
        </xdr:cNvSpPr>
      </xdr:nvSpPr>
      <xdr:spPr>
        <a:xfrm>
          <a:off x="2314575" y="55245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44</xdr:row>
      <xdr:rowOff>0</xdr:rowOff>
    </xdr:from>
    <xdr:to>
      <xdr:col>3</xdr:col>
      <xdr:colOff>0</xdr:colOff>
      <xdr:row>46</xdr:row>
      <xdr:rowOff>0</xdr:rowOff>
    </xdr:to>
    <xdr:sp>
      <xdr:nvSpPr>
        <xdr:cNvPr id="2" name="Line 4"/>
        <xdr:cNvSpPr>
          <a:spLocks/>
        </xdr:cNvSpPr>
      </xdr:nvSpPr>
      <xdr:spPr>
        <a:xfrm>
          <a:off x="2314575" y="74104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781050</xdr:colOff>
      <xdr:row>21</xdr:row>
      <xdr:rowOff>47625</xdr:rowOff>
    </xdr:from>
    <xdr:to>
      <xdr:col>13</xdr:col>
      <xdr:colOff>257175</xdr:colOff>
      <xdr:row>46</xdr:row>
      <xdr:rowOff>123825</xdr:rowOff>
    </xdr:to>
    <xdr:sp>
      <xdr:nvSpPr>
        <xdr:cNvPr id="3" name="Line 5"/>
        <xdr:cNvSpPr>
          <a:spLocks/>
        </xdr:cNvSpPr>
      </xdr:nvSpPr>
      <xdr:spPr>
        <a:xfrm flipH="1" flipV="1">
          <a:off x="2305050" y="3514725"/>
          <a:ext cx="8172450" cy="4362450"/>
        </a:xfrm>
        <a:prstGeom prst="line">
          <a:avLst/>
        </a:prstGeom>
        <a:noFill/>
        <a:ln w="63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21</xdr:row>
      <xdr:rowOff>133350</xdr:rowOff>
    </xdr:from>
    <xdr:to>
      <xdr:col>13</xdr:col>
      <xdr:colOff>266700</xdr:colOff>
      <xdr:row>48</xdr:row>
      <xdr:rowOff>95250</xdr:rowOff>
    </xdr:to>
    <xdr:sp>
      <xdr:nvSpPr>
        <xdr:cNvPr id="4" name="Line 6"/>
        <xdr:cNvSpPr>
          <a:spLocks/>
        </xdr:cNvSpPr>
      </xdr:nvSpPr>
      <xdr:spPr>
        <a:xfrm flipH="1" flipV="1">
          <a:off x="2295525" y="3600450"/>
          <a:ext cx="8191500" cy="4591050"/>
        </a:xfrm>
        <a:prstGeom prst="line">
          <a:avLst/>
        </a:prstGeom>
        <a:noFill/>
        <a:ln w="63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752475</xdr:colOff>
      <xdr:row>22</xdr:row>
      <xdr:rowOff>123825</xdr:rowOff>
    </xdr:from>
    <xdr:to>
      <xdr:col>13</xdr:col>
      <xdr:colOff>257175</xdr:colOff>
      <xdr:row>47</xdr:row>
      <xdr:rowOff>95250</xdr:rowOff>
    </xdr:to>
    <xdr:sp>
      <xdr:nvSpPr>
        <xdr:cNvPr id="5" name="Line 7"/>
        <xdr:cNvSpPr>
          <a:spLocks/>
        </xdr:cNvSpPr>
      </xdr:nvSpPr>
      <xdr:spPr>
        <a:xfrm flipH="1" flipV="1">
          <a:off x="2276475" y="3762375"/>
          <a:ext cx="8201025" cy="4257675"/>
        </a:xfrm>
        <a:prstGeom prst="line">
          <a:avLst/>
        </a:prstGeom>
        <a:noFill/>
        <a:ln w="12700" cmpd="sng">
          <a:solidFill>
            <a:srgbClr val="0000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xdr:row>
      <xdr:rowOff>0</xdr:rowOff>
    </xdr:from>
    <xdr:to>
      <xdr:col>2</xdr:col>
      <xdr:colOff>152400</xdr:colOff>
      <xdr:row>2</xdr:row>
      <xdr:rowOff>0</xdr:rowOff>
    </xdr:to>
    <xdr:sp>
      <xdr:nvSpPr>
        <xdr:cNvPr id="1" name="Line 1"/>
        <xdr:cNvSpPr>
          <a:spLocks/>
        </xdr:cNvSpPr>
      </xdr:nvSpPr>
      <xdr:spPr>
        <a:xfrm>
          <a:off x="1676400" y="438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17</xdr:row>
      <xdr:rowOff>0</xdr:rowOff>
    </xdr:from>
    <xdr:to>
      <xdr:col>2</xdr:col>
      <xdr:colOff>152400</xdr:colOff>
      <xdr:row>17</xdr:row>
      <xdr:rowOff>0</xdr:rowOff>
    </xdr:to>
    <xdr:sp>
      <xdr:nvSpPr>
        <xdr:cNvPr id="2" name="Line 2"/>
        <xdr:cNvSpPr>
          <a:spLocks/>
        </xdr:cNvSpPr>
      </xdr:nvSpPr>
      <xdr:spPr>
        <a:xfrm>
          <a:off x="1676400" y="3581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tabSelected="1" zoomScalePageLayoutView="0" workbookViewId="0" topLeftCell="A1">
      <selection activeCell="A1" sqref="A1:G1"/>
    </sheetView>
  </sheetViews>
  <sheetFormatPr defaultColWidth="9.00390625" defaultRowHeight="13.5"/>
  <cols>
    <col min="1" max="1" width="1.4921875" style="6" customWidth="1"/>
    <col min="2" max="2" width="18.50390625" style="6" customWidth="1"/>
    <col min="3" max="14" width="10.375" style="6" customWidth="1"/>
    <col min="15" max="15" width="3.625" style="6" customWidth="1"/>
    <col min="16" max="16" width="12.625" style="6" customWidth="1"/>
    <col min="17" max="16384" width="9.00390625" style="6" customWidth="1"/>
  </cols>
  <sheetData>
    <row r="1" spans="1:7" ht="18" customHeight="1">
      <c r="A1" s="65" t="s">
        <v>74</v>
      </c>
      <c r="B1" s="65"/>
      <c r="C1" s="65"/>
      <c r="D1" s="65"/>
      <c r="E1" s="65"/>
      <c r="F1" s="65"/>
      <c r="G1" s="65"/>
    </row>
    <row r="2" ht="13.5" customHeight="1">
      <c r="B2" s="5"/>
    </row>
    <row r="3" ht="13.5" customHeight="1">
      <c r="C3" s="6" t="s">
        <v>111</v>
      </c>
    </row>
    <row r="4" spans="6:16" ht="13.5" customHeight="1">
      <c r="F4" s="78" t="s">
        <v>103</v>
      </c>
      <c r="G4" s="78"/>
      <c r="H4" s="78"/>
      <c r="I4" s="78"/>
      <c r="J4" s="78"/>
      <c r="K4" s="78"/>
      <c r="L4" s="78"/>
      <c r="M4" s="78"/>
      <c r="N4" s="78"/>
      <c r="O4" s="78"/>
      <c r="P4" s="78"/>
    </row>
    <row r="5" spans="2:14" ht="13.5" customHeight="1">
      <c r="B5" s="4"/>
      <c r="C5" s="72" t="s">
        <v>93</v>
      </c>
      <c r="D5" s="72"/>
      <c r="E5" s="72"/>
      <c r="F5" s="72"/>
      <c r="G5" s="72"/>
      <c r="H5" s="72"/>
      <c r="I5" s="72"/>
      <c r="J5" s="72"/>
      <c r="K5" s="72"/>
      <c r="L5" s="72"/>
      <c r="M5" s="72"/>
      <c r="N5" s="72"/>
    </row>
    <row r="6" spans="2:14" ht="13.5" customHeight="1">
      <c r="B6" s="4"/>
      <c r="C6" s="72" t="s">
        <v>80</v>
      </c>
      <c r="D6" s="72"/>
      <c r="E6" s="72"/>
      <c r="F6" s="72"/>
      <c r="G6" s="72"/>
      <c r="H6" s="72"/>
      <c r="I6" s="72"/>
      <c r="J6" s="72"/>
      <c r="K6" s="72"/>
      <c r="L6" s="72"/>
      <c r="M6" s="72"/>
      <c r="N6" s="72"/>
    </row>
    <row r="7" ht="13.5" customHeight="1">
      <c r="B7" s="4"/>
    </row>
    <row r="8" spans="2:16" ht="13.5" customHeight="1">
      <c r="B8" s="4" t="s">
        <v>109</v>
      </c>
      <c r="C8" s="4"/>
      <c r="D8" s="4"/>
      <c r="E8" s="4"/>
      <c r="F8" s="4"/>
      <c r="G8" s="4"/>
      <c r="H8" s="4"/>
      <c r="I8" s="4"/>
      <c r="J8" s="4"/>
      <c r="K8" s="4"/>
      <c r="L8" s="4"/>
      <c r="M8" s="4"/>
      <c r="N8" s="4"/>
      <c r="O8" s="4"/>
      <c r="P8" s="4"/>
    </row>
    <row r="9" spans="2:16" ht="13.5" customHeight="1">
      <c r="B9" s="79" t="s">
        <v>104</v>
      </c>
      <c r="C9" s="79"/>
      <c r="D9" s="79"/>
      <c r="E9" s="79"/>
      <c r="F9" s="79"/>
      <c r="G9" s="79"/>
      <c r="H9" s="79"/>
      <c r="I9" s="79"/>
      <c r="J9" s="79"/>
      <c r="K9" s="79"/>
      <c r="L9" s="79"/>
      <c r="M9" s="79"/>
      <c r="N9" s="79"/>
      <c r="O9" s="79"/>
      <c r="P9" s="79"/>
    </row>
    <row r="10" s="4" customFormat="1" ht="6" customHeight="1"/>
    <row r="11" spans="1:16" ht="13.5" customHeight="1">
      <c r="A11" s="5"/>
      <c r="B11" s="7" t="s">
        <v>17</v>
      </c>
      <c r="C11" s="20" t="s">
        <v>10</v>
      </c>
      <c r="D11" s="7" t="s">
        <v>11</v>
      </c>
      <c r="E11" s="7" t="s">
        <v>12</v>
      </c>
      <c r="F11" s="7" t="s">
        <v>0</v>
      </c>
      <c r="G11" s="7" t="s">
        <v>1</v>
      </c>
      <c r="H11" s="7" t="s">
        <v>2</v>
      </c>
      <c r="I11" s="7" t="s">
        <v>3</v>
      </c>
      <c r="J11" s="7" t="s">
        <v>4</v>
      </c>
      <c r="K11" s="7" t="s">
        <v>5</v>
      </c>
      <c r="L11" s="7" t="s">
        <v>6</v>
      </c>
      <c r="M11" s="7" t="s">
        <v>7</v>
      </c>
      <c r="N11" s="7" t="s">
        <v>8</v>
      </c>
      <c r="O11" s="80" t="s">
        <v>13</v>
      </c>
      <c r="P11" s="81"/>
    </row>
    <row r="12" spans="1:16" ht="13.5" customHeight="1">
      <c r="A12" s="5"/>
      <c r="B12" s="61" t="s">
        <v>92</v>
      </c>
      <c r="C12" s="56">
        <v>168</v>
      </c>
      <c r="D12" s="41">
        <v>175</v>
      </c>
      <c r="E12" s="18">
        <v>158</v>
      </c>
      <c r="F12" s="18">
        <v>173</v>
      </c>
      <c r="G12" s="18">
        <v>162</v>
      </c>
      <c r="H12" s="18">
        <v>160</v>
      </c>
      <c r="I12" s="18">
        <v>175</v>
      </c>
      <c r="J12" s="18">
        <v>173</v>
      </c>
      <c r="K12" s="18">
        <v>164</v>
      </c>
      <c r="L12" s="18">
        <v>161</v>
      </c>
      <c r="M12" s="18">
        <v>162</v>
      </c>
      <c r="N12" s="48"/>
      <c r="O12" s="23" t="s">
        <v>54</v>
      </c>
      <c r="P12" s="42">
        <f>SUM(C12:N12)</f>
        <v>1831</v>
      </c>
    </row>
    <row r="13" spans="1:16" ht="13.5" customHeight="1">
      <c r="A13" s="5"/>
      <c r="B13" s="62" t="s">
        <v>100</v>
      </c>
      <c r="C13" s="18">
        <v>96</v>
      </c>
      <c r="D13" s="18">
        <v>95</v>
      </c>
      <c r="E13" s="18">
        <v>100</v>
      </c>
      <c r="F13" s="18">
        <v>98</v>
      </c>
      <c r="G13" s="18">
        <v>88</v>
      </c>
      <c r="H13" s="18">
        <v>102</v>
      </c>
      <c r="I13" s="18">
        <v>99</v>
      </c>
      <c r="J13" s="18">
        <v>87</v>
      </c>
      <c r="K13" s="18">
        <v>85</v>
      </c>
      <c r="L13" s="18">
        <v>91</v>
      </c>
      <c r="M13" s="18">
        <v>90</v>
      </c>
      <c r="N13" s="48"/>
      <c r="O13" s="23" t="s">
        <v>55</v>
      </c>
      <c r="P13" s="42">
        <f>SUM(C13:N13)</f>
        <v>1031</v>
      </c>
    </row>
    <row r="14" spans="1:16" ht="13.5" customHeight="1">
      <c r="A14" s="5"/>
      <c r="B14" s="61" t="s">
        <v>94</v>
      </c>
      <c r="C14" s="56">
        <v>19</v>
      </c>
      <c r="D14" s="41">
        <v>15</v>
      </c>
      <c r="E14" s="18">
        <v>19</v>
      </c>
      <c r="F14" s="18">
        <v>18</v>
      </c>
      <c r="G14" s="18">
        <v>19</v>
      </c>
      <c r="H14" s="18">
        <v>20</v>
      </c>
      <c r="I14" s="18">
        <v>17</v>
      </c>
      <c r="J14" s="18">
        <v>15</v>
      </c>
      <c r="K14" s="18">
        <v>17</v>
      </c>
      <c r="L14" s="18">
        <v>15</v>
      </c>
      <c r="M14" s="18">
        <v>14</v>
      </c>
      <c r="N14" s="48"/>
      <c r="O14" s="23" t="s">
        <v>22</v>
      </c>
      <c r="P14" s="42">
        <f>SUM(C14:N14)</f>
        <v>188</v>
      </c>
    </row>
    <row r="15" ht="13.5" customHeight="1" thickBot="1"/>
    <row r="16" spans="2:15" ht="13.5" customHeight="1" thickBot="1">
      <c r="B16" s="9" t="s">
        <v>56</v>
      </c>
      <c r="C16" s="10">
        <f>P12</f>
        <v>1831</v>
      </c>
      <c r="D16" s="11" t="s">
        <v>57</v>
      </c>
      <c r="E16" s="10">
        <f>P13</f>
        <v>1031</v>
      </c>
      <c r="F16" s="5" t="s">
        <v>59</v>
      </c>
      <c r="G16" s="11" t="s">
        <v>58</v>
      </c>
      <c r="H16" s="10">
        <f>P14</f>
        <v>188</v>
      </c>
      <c r="I16" s="5" t="s">
        <v>14</v>
      </c>
      <c r="J16" s="12" t="s">
        <v>15</v>
      </c>
      <c r="K16" s="13">
        <v>11</v>
      </c>
      <c r="L16" s="12" t="s">
        <v>21</v>
      </c>
      <c r="M16" s="46">
        <f>IF(K16=0,"",ROUNDUP((C16+E16*3/4+H16*1/2)/K16,0))</f>
        <v>246</v>
      </c>
      <c r="N16" s="40" t="s">
        <v>53</v>
      </c>
      <c r="O16" s="54" t="s">
        <v>18</v>
      </c>
    </row>
    <row r="17" spans="2:15" ht="13.5" customHeight="1">
      <c r="B17" s="9"/>
      <c r="C17" s="14"/>
      <c r="D17" s="11"/>
      <c r="E17" s="14"/>
      <c r="F17" s="5"/>
      <c r="G17" s="11"/>
      <c r="H17" s="14"/>
      <c r="I17" s="5"/>
      <c r="J17" s="12"/>
      <c r="K17" s="15"/>
      <c r="L17" s="12"/>
      <c r="M17" s="57"/>
      <c r="N17" s="40"/>
      <c r="O17" s="54"/>
    </row>
    <row r="18" spans="2:13" ht="13.5" customHeight="1">
      <c r="B18" s="9"/>
      <c r="C18" s="14"/>
      <c r="F18" s="5"/>
      <c r="G18" s="11"/>
      <c r="H18" s="9"/>
      <c r="I18" s="5"/>
      <c r="J18" s="12"/>
      <c r="K18" s="15"/>
      <c r="L18" s="12"/>
      <c r="M18" s="21"/>
    </row>
    <row r="19" spans="2:16" ht="13.5" customHeight="1">
      <c r="B19" s="79" t="s">
        <v>99</v>
      </c>
      <c r="C19" s="79"/>
      <c r="D19" s="79"/>
      <c r="E19" s="79"/>
      <c r="F19" s="79"/>
      <c r="G19" s="79"/>
      <c r="H19" s="79"/>
      <c r="I19" s="79"/>
      <c r="J19" s="79"/>
      <c r="K19" s="79"/>
      <c r="L19" s="79"/>
      <c r="M19" s="79"/>
      <c r="N19" s="79"/>
      <c r="O19" s="79"/>
      <c r="P19" s="79"/>
    </row>
    <row r="20" s="4" customFormat="1" ht="6" customHeight="1"/>
    <row r="21" spans="1:16" ht="13.5" customHeight="1">
      <c r="A21" s="5"/>
      <c r="B21" s="7" t="s">
        <v>17</v>
      </c>
      <c r="C21" s="20" t="s">
        <v>10</v>
      </c>
      <c r="D21" s="7" t="s">
        <v>11</v>
      </c>
      <c r="E21" s="7" t="s">
        <v>12</v>
      </c>
      <c r="F21" s="7" t="s">
        <v>0</v>
      </c>
      <c r="G21" s="7" t="s">
        <v>1</v>
      </c>
      <c r="H21" s="7" t="s">
        <v>2</v>
      </c>
      <c r="I21" s="7" t="s">
        <v>3</v>
      </c>
      <c r="J21" s="7" t="s">
        <v>4</v>
      </c>
      <c r="K21" s="7" t="s">
        <v>5</v>
      </c>
      <c r="L21" s="7" t="s">
        <v>6</v>
      </c>
      <c r="M21" s="7" t="s">
        <v>7</v>
      </c>
      <c r="N21" s="7" t="s">
        <v>8</v>
      </c>
      <c r="O21" s="80" t="s">
        <v>13</v>
      </c>
      <c r="P21" s="81"/>
    </row>
    <row r="22" spans="1:16" ht="13.5" customHeight="1">
      <c r="A22" s="5"/>
      <c r="B22" s="61" t="s">
        <v>92</v>
      </c>
      <c r="C22" s="56">
        <f>N47+N49</f>
        <v>214</v>
      </c>
      <c r="D22" s="41">
        <v>215</v>
      </c>
      <c r="E22" s="18">
        <v>208</v>
      </c>
      <c r="F22" s="18">
        <v>217</v>
      </c>
      <c r="G22" s="18">
        <v>202</v>
      </c>
      <c r="H22" s="18">
        <v>200</v>
      </c>
      <c r="I22" s="18">
        <v>215</v>
      </c>
      <c r="J22" s="18">
        <v>213</v>
      </c>
      <c r="K22" s="18">
        <v>204</v>
      </c>
      <c r="L22" s="18">
        <v>201</v>
      </c>
      <c r="M22" s="18">
        <v>202</v>
      </c>
      <c r="N22" s="48"/>
      <c r="O22" s="23" t="s">
        <v>54</v>
      </c>
      <c r="P22" s="42">
        <f>SUM(C22:N22)</f>
        <v>2291</v>
      </c>
    </row>
    <row r="23" spans="1:16" ht="13.5" customHeight="1">
      <c r="A23" s="5"/>
      <c r="B23" s="62" t="s">
        <v>100</v>
      </c>
      <c r="C23" s="18">
        <f>N48</f>
        <v>12</v>
      </c>
      <c r="D23" s="18">
        <v>14</v>
      </c>
      <c r="E23" s="18">
        <v>13</v>
      </c>
      <c r="F23" s="18">
        <v>14</v>
      </c>
      <c r="G23" s="18">
        <v>12</v>
      </c>
      <c r="H23" s="18">
        <v>11</v>
      </c>
      <c r="I23" s="18">
        <v>14</v>
      </c>
      <c r="J23" s="18">
        <v>13</v>
      </c>
      <c r="K23" s="18">
        <v>13</v>
      </c>
      <c r="L23" s="18">
        <v>10</v>
      </c>
      <c r="M23" s="18">
        <v>12</v>
      </c>
      <c r="N23" s="48"/>
      <c r="O23" s="23" t="s">
        <v>55</v>
      </c>
      <c r="P23" s="42">
        <f>SUM(C23:N23)</f>
        <v>138</v>
      </c>
    </row>
    <row r="24" spans="1:16" ht="13.5" customHeight="1">
      <c r="A24" s="5"/>
      <c r="B24" s="61" t="s">
        <v>94</v>
      </c>
      <c r="C24" s="56">
        <v>0</v>
      </c>
      <c r="D24" s="41">
        <v>0</v>
      </c>
      <c r="E24" s="18">
        <v>0</v>
      </c>
      <c r="F24" s="18">
        <v>0</v>
      </c>
      <c r="G24" s="18">
        <v>0</v>
      </c>
      <c r="H24" s="18">
        <v>0</v>
      </c>
      <c r="I24" s="18">
        <v>0</v>
      </c>
      <c r="J24" s="18">
        <v>0</v>
      </c>
      <c r="K24" s="18">
        <v>0</v>
      </c>
      <c r="L24" s="18">
        <v>0</v>
      </c>
      <c r="M24" s="18">
        <v>0</v>
      </c>
      <c r="N24" s="48"/>
      <c r="O24" s="23" t="s">
        <v>22</v>
      </c>
      <c r="P24" s="42">
        <f>SUM(C24:N24)</f>
        <v>0</v>
      </c>
    </row>
    <row r="25" ht="13.5" customHeight="1" thickBot="1"/>
    <row r="26" spans="2:15" ht="13.5" customHeight="1" thickBot="1">
      <c r="B26" s="9" t="s">
        <v>56</v>
      </c>
      <c r="C26" s="10">
        <f>P22</f>
        <v>2291</v>
      </c>
      <c r="D26" s="11" t="s">
        <v>57</v>
      </c>
      <c r="E26" s="10">
        <f>P23</f>
        <v>138</v>
      </c>
      <c r="F26" s="5" t="s">
        <v>59</v>
      </c>
      <c r="G26" s="11" t="s">
        <v>58</v>
      </c>
      <c r="H26" s="10">
        <f>P24</f>
        <v>0</v>
      </c>
      <c r="I26" s="5" t="s">
        <v>14</v>
      </c>
      <c r="J26" s="12" t="s">
        <v>15</v>
      </c>
      <c r="K26" s="13">
        <v>11</v>
      </c>
      <c r="L26" s="12" t="s">
        <v>21</v>
      </c>
      <c r="M26" s="46">
        <f>IF(K26=0,"",ROUNDUP((C26+E26*3/4+H26*1/2)/K26,0))</f>
        <v>218</v>
      </c>
      <c r="N26" s="40" t="s">
        <v>53</v>
      </c>
      <c r="O26" s="54" t="s">
        <v>18</v>
      </c>
    </row>
    <row r="28" spans="2:8" ht="13.5" customHeight="1">
      <c r="B28" s="47" t="s">
        <v>70</v>
      </c>
      <c r="H28" s="6" t="s">
        <v>101</v>
      </c>
    </row>
    <row r="29" ht="13.5" customHeight="1" thickBot="1">
      <c r="H29" s="6" t="s">
        <v>102</v>
      </c>
    </row>
    <row r="30" spans="2:14" ht="13.5">
      <c r="B30" s="63" t="s">
        <v>19</v>
      </c>
      <c r="C30" s="66" t="s">
        <v>107</v>
      </c>
      <c r="D30" s="67"/>
      <c r="E30" s="68"/>
      <c r="H30" s="80"/>
      <c r="I30" s="81"/>
      <c r="J30" s="30" t="s">
        <v>23</v>
      </c>
      <c r="K30" s="31" t="s">
        <v>24</v>
      </c>
      <c r="L30" s="30" t="s">
        <v>25</v>
      </c>
      <c r="M30" s="31" t="s">
        <v>26</v>
      </c>
      <c r="N30" s="32" t="s">
        <v>27</v>
      </c>
    </row>
    <row r="31" spans="2:14" ht="13.5" customHeight="1">
      <c r="B31" s="1" t="s">
        <v>86</v>
      </c>
      <c r="C31" s="69" t="s">
        <v>90</v>
      </c>
      <c r="D31" s="70"/>
      <c r="E31" s="71"/>
      <c r="H31" s="82" t="s">
        <v>96</v>
      </c>
      <c r="I31" s="83"/>
      <c r="J31" s="23">
        <v>6</v>
      </c>
      <c r="K31" s="24">
        <v>7</v>
      </c>
      <c r="L31" s="25">
        <v>5</v>
      </c>
      <c r="M31" s="24">
        <v>5</v>
      </c>
      <c r="N31" s="26">
        <v>4</v>
      </c>
    </row>
    <row r="32" spans="2:14" ht="13.5" customHeight="1">
      <c r="B32" s="1" t="s">
        <v>87</v>
      </c>
      <c r="C32" s="69" t="s">
        <v>91</v>
      </c>
      <c r="D32" s="70"/>
      <c r="E32" s="71"/>
      <c r="H32" s="82" t="s">
        <v>97</v>
      </c>
      <c r="I32" s="83"/>
      <c r="J32" s="23">
        <v>1</v>
      </c>
      <c r="K32" s="24">
        <v>2</v>
      </c>
      <c r="L32" s="25">
        <v>2</v>
      </c>
      <c r="M32" s="24">
        <v>1</v>
      </c>
      <c r="N32" s="26">
        <v>1</v>
      </c>
    </row>
    <row r="33" spans="2:14" ht="13.5" customHeight="1" thickBot="1">
      <c r="B33" s="2" t="s">
        <v>85</v>
      </c>
      <c r="C33" s="75" t="s">
        <v>90</v>
      </c>
      <c r="D33" s="76"/>
      <c r="E33" s="77"/>
      <c r="H33" s="73" t="s">
        <v>105</v>
      </c>
      <c r="I33" s="74"/>
      <c r="J33" s="23">
        <v>2</v>
      </c>
      <c r="K33" s="24">
        <v>3</v>
      </c>
      <c r="L33" s="25">
        <v>3</v>
      </c>
      <c r="M33" s="24">
        <v>2</v>
      </c>
      <c r="N33" s="26">
        <v>2</v>
      </c>
    </row>
    <row r="34" spans="2:14" ht="13.5" customHeight="1">
      <c r="B34" s="86" t="s">
        <v>89</v>
      </c>
      <c r="C34" s="86"/>
      <c r="D34" s="86"/>
      <c r="E34" s="86"/>
      <c r="H34" s="33" t="s">
        <v>28</v>
      </c>
      <c r="I34" s="31" t="s">
        <v>29</v>
      </c>
      <c r="J34" s="34" t="s">
        <v>30</v>
      </c>
      <c r="K34" s="35" t="s">
        <v>31</v>
      </c>
      <c r="L34" s="36" t="s">
        <v>32</v>
      </c>
      <c r="M34" s="35" t="s">
        <v>33</v>
      </c>
      <c r="N34" s="37" t="s">
        <v>34</v>
      </c>
    </row>
    <row r="35" spans="8:14" ht="13.5" customHeight="1">
      <c r="H35" s="27"/>
      <c r="I35" s="24">
        <v>6</v>
      </c>
      <c r="J35" s="23">
        <v>5</v>
      </c>
      <c r="K35" s="24">
        <v>7</v>
      </c>
      <c r="L35" s="25">
        <v>6</v>
      </c>
      <c r="M35" s="24">
        <v>6</v>
      </c>
      <c r="N35" s="26">
        <v>6</v>
      </c>
    </row>
    <row r="36" spans="3:14" ht="13.5" customHeight="1">
      <c r="C36" s="6" t="s">
        <v>106</v>
      </c>
      <c r="H36" s="27"/>
      <c r="I36" s="24">
        <v>0</v>
      </c>
      <c r="J36" s="23">
        <v>0</v>
      </c>
      <c r="K36" s="24">
        <v>0</v>
      </c>
      <c r="L36" s="25">
        <v>0</v>
      </c>
      <c r="M36" s="24">
        <v>0</v>
      </c>
      <c r="N36" s="26">
        <v>0</v>
      </c>
    </row>
    <row r="37" spans="8:14" ht="13.5" customHeight="1">
      <c r="H37" s="27"/>
      <c r="I37" s="24">
        <v>4</v>
      </c>
      <c r="J37" s="23">
        <v>3</v>
      </c>
      <c r="K37" s="24">
        <v>3</v>
      </c>
      <c r="L37" s="25">
        <v>3</v>
      </c>
      <c r="M37" s="24">
        <v>4</v>
      </c>
      <c r="N37" s="26">
        <v>3</v>
      </c>
    </row>
    <row r="38" spans="8:14" ht="13.5" customHeight="1">
      <c r="H38" s="34" t="s">
        <v>35</v>
      </c>
      <c r="I38" s="35" t="s">
        <v>36</v>
      </c>
      <c r="J38" s="34" t="s">
        <v>37</v>
      </c>
      <c r="K38" s="35" t="s">
        <v>38</v>
      </c>
      <c r="L38" s="36" t="s">
        <v>39</v>
      </c>
      <c r="M38" s="35" t="s">
        <v>40</v>
      </c>
      <c r="N38" s="37" t="s">
        <v>41</v>
      </c>
    </row>
    <row r="39" spans="2:14" ht="13.5" customHeight="1">
      <c r="B39" s="47" t="s">
        <v>71</v>
      </c>
      <c r="H39" s="27"/>
      <c r="I39" s="24">
        <v>7</v>
      </c>
      <c r="J39" s="23">
        <v>6</v>
      </c>
      <c r="K39" s="24">
        <v>5</v>
      </c>
      <c r="L39" s="25">
        <v>5</v>
      </c>
      <c r="M39" s="24">
        <v>6</v>
      </c>
      <c r="N39" s="26">
        <v>3</v>
      </c>
    </row>
    <row r="40" spans="8:14" ht="13.5" customHeight="1" thickBot="1">
      <c r="H40" s="27"/>
      <c r="I40" s="24">
        <v>0</v>
      </c>
      <c r="J40" s="23">
        <v>0</v>
      </c>
      <c r="K40" s="24">
        <v>0</v>
      </c>
      <c r="L40" s="25">
        <v>0</v>
      </c>
      <c r="M40" s="24">
        <v>0</v>
      </c>
      <c r="N40" s="26">
        <v>1</v>
      </c>
    </row>
    <row r="41" spans="2:14" ht="13.5" customHeight="1">
      <c r="B41" s="63" t="s">
        <v>19</v>
      </c>
      <c r="C41" s="66" t="s">
        <v>107</v>
      </c>
      <c r="D41" s="67"/>
      <c r="E41" s="68"/>
      <c r="H41" s="27"/>
      <c r="I41" s="24">
        <v>3</v>
      </c>
      <c r="J41" s="23">
        <v>2</v>
      </c>
      <c r="K41" s="24">
        <v>2</v>
      </c>
      <c r="L41" s="25">
        <v>4</v>
      </c>
      <c r="M41" s="24">
        <v>3</v>
      </c>
      <c r="N41" s="26">
        <v>1</v>
      </c>
    </row>
    <row r="42" spans="2:14" ht="13.5" customHeight="1">
      <c r="B42" s="1" t="s">
        <v>82</v>
      </c>
      <c r="C42" s="69" t="s">
        <v>72</v>
      </c>
      <c r="D42" s="70"/>
      <c r="E42" s="71"/>
      <c r="H42" s="34" t="s">
        <v>42</v>
      </c>
      <c r="I42" s="35" t="s">
        <v>43</v>
      </c>
      <c r="J42" s="34" t="s">
        <v>44</v>
      </c>
      <c r="K42" s="35" t="s">
        <v>45</v>
      </c>
      <c r="L42" s="36" t="s">
        <v>46</v>
      </c>
      <c r="M42" s="35" t="s">
        <v>47</v>
      </c>
      <c r="N42" s="37" t="s">
        <v>48</v>
      </c>
    </row>
    <row r="43" spans="2:14" ht="13.5" customHeight="1">
      <c r="B43" s="1" t="s">
        <v>83</v>
      </c>
      <c r="C43" s="69" t="s">
        <v>72</v>
      </c>
      <c r="D43" s="70"/>
      <c r="E43" s="71"/>
      <c r="H43" s="27"/>
      <c r="I43" s="24">
        <v>5</v>
      </c>
      <c r="J43" s="23">
        <v>6</v>
      </c>
      <c r="K43" s="24">
        <v>5</v>
      </c>
      <c r="L43" s="25">
        <v>6</v>
      </c>
      <c r="M43" s="24">
        <v>7</v>
      </c>
      <c r="N43" s="26">
        <v>4</v>
      </c>
    </row>
    <row r="44" spans="2:14" ht="13.5" customHeight="1" thickBot="1">
      <c r="B44" s="2" t="s">
        <v>84</v>
      </c>
      <c r="C44" s="75" t="s">
        <v>73</v>
      </c>
      <c r="D44" s="76"/>
      <c r="E44" s="77"/>
      <c r="H44" s="27"/>
      <c r="I44" s="24">
        <v>0</v>
      </c>
      <c r="J44" s="23">
        <v>1</v>
      </c>
      <c r="K44" s="24">
        <v>1</v>
      </c>
      <c r="L44" s="25">
        <v>0</v>
      </c>
      <c r="M44" s="24">
        <v>0</v>
      </c>
      <c r="N44" s="26">
        <v>0</v>
      </c>
    </row>
    <row r="45" spans="2:14" ht="13.5" customHeight="1" thickBot="1">
      <c r="B45" s="86" t="s">
        <v>88</v>
      </c>
      <c r="C45" s="86"/>
      <c r="D45" s="86"/>
      <c r="E45" s="86"/>
      <c r="H45" s="27"/>
      <c r="I45" s="24">
        <v>2</v>
      </c>
      <c r="J45" s="23">
        <v>1</v>
      </c>
      <c r="K45" s="24">
        <v>1</v>
      </c>
      <c r="L45" s="23">
        <v>4</v>
      </c>
      <c r="M45" s="24">
        <v>3</v>
      </c>
      <c r="N45" s="22">
        <v>2</v>
      </c>
    </row>
    <row r="46" spans="8:14" ht="13.5" customHeight="1">
      <c r="H46" s="34" t="s">
        <v>49</v>
      </c>
      <c r="I46" s="35" t="s">
        <v>50</v>
      </c>
      <c r="J46" s="34" t="s">
        <v>51</v>
      </c>
      <c r="K46" s="35" t="s">
        <v>52</v>
      </c>
      <c r="L46" s="84"/>
      <c r="M46" s="85"/>
      <c r="N46" s="38" t="s">
        <v>20</v>
      </c>
    </row>
    <row r="47" spans="3:14" ht="13.5" customHeight="1">
      <c r="C47" s="6" t="s">
        <v>108</v>
      </c>
      <c r="H47" s="27"/>
      <c r="I47" s="24">
        <v>5</v>
      </c>
      <c r="J47" s="23">
        <v>5</v>
      </c>
      <c r="K47" s="24">
        <v>5</v>
      </c>
      <c r="L47" s="82" t="s">
        <v>96</v>
      </c>
      <c r="M47" s="83"/>
      <c r="N47" s="28">
        <f>SUM(J31:N31)+SUM(I35:N35)+SUM(I39:N39)+SUM(I43:N43)+SUM(I47:K47)</f>
        <v>143</v>
      </c>
    </row>
    <row r="48" spans="8:14" ht="13.5" customHeight="1">
      <c r="H48" s="27"/>
      <c r="I48" s="24">
        <v>0</v>
      </c>
      <c r="J48" s="23">
        <v>1</v>
      </c>
      <c r="K48" s="24">
        <v>1</v>
      </c>
      <c r="L48" s="82" t="s">
        <v>97</v>
      </c>
      <c r="M48" s="83"/>
      <c r="N48" s="28">
        <f>SUM(J32:N32)+SUM(I36:N36)+SUM(I40:N40)+SUM(I44:N44)+SUM(I48:K48)</f>
        <v>12</v>
      </c>
    </row>
    <row r="49" spans="2:14" ht="13.5" customHeight="1" thickBot="1">
      <c r="B49" s="78"/>
      <c r="C49" s="78"/>
      <c r="D49" s="78"/>
      <c r="E49" s="78"/>
      <c r="F49" s="78"/>
      <c r="H49" s="27"/>
      <c r="I49" s="24">
        <v>4</v>
      </c>
      <c r="J49" s="23">
        <v>3</v>
      </c>
      <c r="K49" s="24">
        <v>4</v>
      </c>
      <c r="L49" s="73" t="s">
        <v>95</v>
      </c>
      <c r="M49" s="74"/>
      <c r="N49" s="29">
        <f>SUM(J33:N33)+SUM(I37:N37)+SUM(I41:N41)+SUM(I45:N45)+SUM(I49:K49)</f>
        <v>71</v>
      </c>
    </row>
  </sheetData>
  <sheetProtection/>
  <mergeCells count="27">
    <mergeCell ref="B49:F49"/>
    <mergeCell ref="L48:M48"/>
    <mergeCell ref="L49:M49"/>
    <mergeCell ref="B19:P19"/>
    <mergeCell ref="O21:P21"/>
    <mergeCell ref="L46:M46"/>
    <mergeCell ref="L47:M47"/>
    <mergeCell ref="B34:E34"/>
    <mergeCell ref="B45:E45"/>
    <mergeCell ref="C44:E44"/>
    <mergeCell ref="O11:P11"/>
    <mergeCell ref="C30:E30"/>
    <mergeCell ref="C31:E31"/>
    <mergeCell ref="C32:E32"/>
    <mergeCell ref="H30:I30"/>
    <mergeCell ref="H31:I31"/>
    <mergeCell ref="H32:I32"/>
    <mergeCell ref="A1:G1"/>
    <mergeCell ref="C41:E41"/>
    <mergeCell ref="C42:E42"/>
    <mergeCell ref="C43:E43"/>
    <mergeCell ref="C5:N5"/>
    <mergeCell ref="C6:N6"/>
    <mergeCell ref="H33:I33"/>
    <mergeCell ref="C33:E33"/>
    <mergeCell ref="F4:P4"/>
    <mergeCell ref="B9:P9"/>
  </mergeCells>
  <printOptions horizontalCentered="1"/>
  <pageMargins left="0.3937007874015748" right="0.3937007874015748" top="0.7874015748031497" bottom="0.3937007874015748" header="0.5118110236220472" footer="0.5118110236220472"/>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1" sqref="A1:H1"/>
    </sheetView>
  </sheetViews>
  <sheetFormatPr defaultColWidth="9.00390625" defaultRowHeight="13.5"/>
  <cols>
    <col min="1" max="1" width="1.4921875" style="6" customWidth="1"/>
    <col min="2" max="2" width="18.50390625" style="6" customWidth="1"/>
    <col min="3" max="14" width="10.375" style="6" customWidth="1"/>
    <col min="15" max="15" width="3.625" style="6" customWidth="1"/>
    <col min="16" max="16" width="13.625" style="6" customWidth="1"/>
    <col min="17" max="16384" width="9.00390625" style="6" customWidth="1"/>
  </cols>
  <sheetData>
    <row r="1" spans="1:8" ht="18" customHeight="1">
      <c r="A1" s="65" t="s">
        <v>75</v>
      </c>
      <c r="B1" s="65"/>
      <c r="C1" s="65"/>
      <c r="D1" s="65"/>
      <c r="E1" s="65"/>
      <c r="F1" s="65"/>
      <c r="G1" s="65"/>
      <c r="H1" s="65"/>
    </row>
    <row r="2" ht="16.5" customHeight="1">
      <c r="B2" s="5"/>
    </row>
    <row r="3" spans="2:12" ht="16.5" customHeight="1">
      <c r="B3" s="49" t="s">
        <v>76</v>
      </c>
      <c r="C3" s="72" t="s">
        <v>110</v>
      </c>
      <c r="D3" s="72"/>
      <c r="E3" s="72"/>
      <c r="F3" s="72"/>
      <c r="G3" s="72"/>
      <c r="H3" s="72"/>
      <c r="I3" s="72"/>
      <c r="J3" s="72"/>
      <c r="K3" s="72"/>
      <c r="L3" s="72"/>
    </row>
    <row r="4" spans="2:12" ht="16.5" customHeight="1">
      <c r="B4" s="19"/>
      <c r="C4" s="72" t="s">
        <v>98</v>
      </c>
      <c r="D4" s="72"/>
      <c r="E4" s="72"/>
      <c r="F4" s="72"/>
      <c r="G4" s="72"/>
      <c r="H4" s="72"/>
      <c r="I4" s="72"/>
      <c r="J4" s="72"/>
      <c r="K4" s="72"/>
      <c r="L4" s="72"/>
    </row>
    <row r="5" spans="2:12" ht="16.5" customHeight="1">
      <c r="B5" s="19"/>
      <c r="C5" s="72" t="s">
        <v>79</v>
      </c>
      <c r="D5" s="72"/>
      <c r="E5" s="72"/>
      <c r="F5" s="72"/>
      <c r="G5" s="72"/>
      <c r="H5" s="72"/>
      <c r="I5" s="72"/>
      <c r="J5" s="72"/>
      <c r="K5" s="72"/>
      <c r="L5" s="72"/>
    </row>
    <row r="6" spans="2:9" ht="16.5" customHeight="1">
      <c r="B6" s="4"/>
      <c r="D6" s="16"/>
      <c r="E6" s="16"/>
      <c r="F6" s="16"/>
      <c r="G6" s="16"/>
      <c r="H6" s="16"/>
      <c r="I6" s="16"/>
    </row>
    <row r="7" spans="2:16" ht="16.5" customHeight="1">
      <c r="B7" s="7" t="s">
        <v>17</v>
      </c>
      <c r="C7" s="20" t="s">
        <v>10</v>
      </c>
      <c r="D7" s="7" t="s">
        <v>11</v>
      </c>
      <c r="E7" s="7" t="s">
        <v>12</v>
      </c>
      <c r="F7" s="7" t="s">
        <v>0</v>
      </c>
      <c r="G7" s="8" t="s">
        <v>1</v>
      </c>
      <c r="H7" s="59" t="s">
        <v>2</v>
      </c>
      <c r="I7" s="7" t="s">
        <v>3</v>
      </c>
      <c r="J7" s="7" t="s">
        <v>4</v>
      </c>
      <c r="K7" s="7" t="s">
        <v>5</v>
      </c>
      <c r="L7" s="7" t="s">
        <v>6</v>
      </c>
      <c r="M7" s="7" t="s">
        <v>7</v>
      </c>
      <c r="N7" s="7" t="s">
        <v>8</v>
      </c>
      <c r="O7" s="80" t="s">
        <v>13</v>
      </c>
      <c r="P7" s="81"/>
    </row>
    <row r="8" spans="2:16" ht="16.5" customHeight="1">
      <c r="B8" s="61" t="s">
        <v>92</v>
      </c>
      <c r="C8" s="18">
        <v>358</v>
      </c>
      <c r="D8" s="41">
        <v>355</v>
      </c>
      <c r="E8" s="18">
        <v>356</v>
      </c>
      <c r="F8" s="18">
        <v>358</v>
      </c>
      <c r="G8" s="58">
        <v>356</v>
      </c>
      <c r="H8" s="60">
        <v>195</v>
      </c>
      <c r="I8" s="18">
        <v>199</v>
      </c>
      <c r="J8" s="18">
        <v>192</v>
      </c>
      <c r="K8" s="18">
        <v>189</v>
      </c>
      <c r="L8" s="18">
        <v>188</v>
      </c>
      <c r="M8" s="18">
        <v>191</v>
      </c>
      <c r="N8" s="48"/>
      <c r="O8" s="23" t="s">
        <v>61</v>
      </c>
      <c r="P8" s="42">
        <f>SUM(C8:N8)</f>
        <v>2937</v>
      </c>
    </row>
    <row r="9" spans="2:16" ht="16.5" customHeight="1">
      <c r="B9" s="62" t="s">
        <v>100</v>
      </c>
      <c r="C9" s="18">
        <v>60</v>
      </c>
      <c r="D9" s="41">
        <v>66</v>
      </c>
      <c r="E9" s="18">
        <v>58</v>
      </c>
      <c r="F9" s="18">
        <v>55</v>
      </c>
      <c r="G9" s="58">
        <v>51</v>
      </c>
      <c r="H9" s="60">
        <v>38</v>
      </c>
      <c r="I9" s="18">
        <v>38</v>
      </c>
      <c r="J9" s="18">
        <v>35</v>
      </c>
      <c r="K9" s="18">
        <v>38</v>
      </c>
      <c r="L9" s="18">
        <v>32</v>
      </c>
      <c r="M9" s="18">
        <v>42</v>
      </c>
      <c r="N9" s="48"/>
      <c r="O9" s="23" t="s">
        <v>62</v>
      </c>
      <c r="P9" s="42">
        <f>SUM(C9:N9)</f>
        <v>513</v>
      </c>
    </row>
    <row r="10" spans="2:16" ht="16.5" customHeight="1">
      <c r="B10" s="61" t="s">
        <v>94</v>
      </c>
      <c r="C10" s="18"/>
      <c r="D10" s="41"/>
      <c r="E10" s="18"/>
      <c r="F10" s="18"/>
      <c r="G10" s="58"/>
      <c r="H10" s="60"/>
      <c r="I10" s="18"/>
      <c r="J10" s="18"/>
      <c r="K10" s="18"/>
      <c r="L10" s="18"/>
      <c r="M10" s="18"/>
      <c r="N10" s="48"/>
      <c r="O10" s="23" t="s">
        <v>63</v>
      </c>
      <c r="P10" s="42">
        <f>SUM(C10:N10)</f>
        <v>0</v>
      </c>
    </row>
    <row r="11" ht="16.5" customHeight="1" thickBot="1"/>
    <row r="12" spans="2:15" ht="16.5" customHeight="1" thickBot="1">
      <c r="B12" s="17" t="s">
        <v>64</v>
      </c>
      <c r="C12" s="43">
        <f>P8</f>
        <v>2937</v>
      </c>
      <c r="D12" s="44" t="s">
        <v>65</v>
      </c>
      <c r="E12" s="43">
        <f>P9</f>
        <v>513</v>
      </c>
      <c r="F12" s="6" t="s">
        <v>69</v>
      </c>
      <c r="G12" s="44" t="s">
        <v>66</v>
      </c>
      <c r="H12" s="43">
        <f>P10</f>
        <v>0</v>
      </c>
      <c r="I12" s="6" t="s">
        <v>67</v>
      </c>
      <c r="J12" s="39" t="s">
        <v>15</v>
      </c>
      <c r="K12" s="45">
        <v>11</v>
      </c>
      <c r="L12" s="39" t="s">
        <v>68</v>
      </c>
      <c r="M12" s="46">
        <f>IF(K12=0,"",ROUNDUP((C12+E12*3/4+H12*1/2)/K12,0))</f>
        <v>302</v>
      </c>
      <c r="N12" s="3" t="s">
        <v>78</v>
      </c>
      <c r="O12" s="54" t="s">
        <v>18</v>
      </c>
    </row>
    <row r="13" spans="2:13" ht="16.5" customHeight="1">
      <c r="B13" s="9"/>
      <c r="C13" s="14"/>
      <c r="F13" s="5"/>
      <c r="G13" s="11"/>
      <c r="H13" s="9"/>
      <c r="I13" s="5"/>
      <c r="J13" s="12"/>
      <c r="K13" s="15"/>
      <c r="L13" s="12"/>
      <c r="M13" s="21"/>
    </row>
    <row r="14" spans="2:12" ht="16.5" customHeight="1">
      <c r="B14" s="89" t="s">
        <v>114</v>
      </c>
      <c r="C14" s="89"/>
      <c r="D14" s="89"/>
      <c r="E14" s="89"/>
      <c r="F14" s="89"/>
      <c r="G14" s="89"/>
      <c r="H14" s="89"/>
      <c r="I14" s="89"/>
      <c r="J14" s="89"/>
      <c r="K14" s="89"/>
      <c r="L14" s="89"/>
    </row>
    <row r="15" spans="2:12" ht="16.5" customHeight="1">
      <c r="B15" s="89" t="s">
        <v>115</v>
      </c>
      <c r="C15" s="90"/>
      <c r="D15" s="90"/>
      <c r="E15" s="90"/>
      <c r="F15" s="90"/>
      <c r="G15" s="90"/>
      <c r="H15" s="90"/>
      <c r="I15" s="90"/>
      <c r="J15" s="90"/>
      <c r="K15" s="90"/>
      <c r="L15" s="90"/>
    </row>
    <row r="16" ht="16.5" customHeight="1"/>
    <row r="17" ht="16.5" customHeight="1">
      <c r="B17" s="5"/>
    </row>
    <row r="18" spans="2:12" ht="16.5" customHeight="1">
      <c r="B18" s="49" t="s">
        <v>81</v>
      </c>
      <c r="C18" s="72" t="s">
        <v>113</v>
      </c>
      <c r="D18" s="72"/>
      <c r="E18" s="72"/>
      <c r="F18" s="72"/>
      <c r="G18" s="72"/>
      <c r="H18" s="72"/>
      <c r="I18" s="72"/>
      <c r="J18" s="72"/>
      <c r="K18" s="72"/>
      <c r="L18" s="72"/>
    </row>
    <row r="19" spans="2:12" ht="16.5" customHeight="1">
      <c r="B19" s="19"/>
      <c r="C19" s="72" t="s">
        <v>98</v>
      </c>
      <c r="D19" s="72"/>
      <c r="E19" s="72"/>
      <c r="F19" s="72"/>
      <c r="G19" s="72"/>
      <c r="H19" s="72"/>
      <c r="I19" s="72"/>
      <c r="J19" s="72"/>
      <c r="K19" s="72"/>
      <c r="L19" s="72"/>
    </row>
    <row r="20" spans="2:12" ht="16.5" customHeight="1">
      <c r="B20" s="19"/>
      <c r="C20" s="72" t="s">
        <v>112</v>
      </c>
      <c r="D20" s="72"/>
      <c r="E20" s="72"/>
      <c r="F20" s="72"/>
      <c r="G20" s="72"/>
      <c r="H20" s="72"/>
      <c r="I20" s="72"/>
      <c r="J20" s="72"/>
      <c r="K20" s="72"/>
      <c r="L20" s="72"/>
    </row>
    <row r="21" ht="16.5" customHeight="1" thickBot="1">
      <c r="B21" s="19"/>
    </row>
    <row r="22" spans="2:12" s="3" customFormat="1" ht="16.5" customHeight="1" thickBot="1">
      <c r="B22" s="17" t="s">
        <v>9</v>
      </c>
      <c r="C22" s="24">
        <v>19</v>
      </c>
      <c r="D22" s="91" t="s">
        <v>77</v>
      </c>
      <c r="E22" s="78"/>
      <c r="F22" s="78"/>
      <c r="G22" s="92"/>
      <c r="H22" s="24">
        <v>25</v>
      </c>
      <c r="I22" s="3" t="s">
        <v>16</v>
      </c>
      <c r="J22" s="50">
        <f>ROUNDUP(C22*0.9*H22,0)</f>
        <v>428</v>
      </c>
      <c r="K22" s="3" t="s">
        <v>60</v>
      </c>
      <c r="L22" s="55" t="s">
        <v>18</v>
      </c>
    </row>
    <row r="23" spans="2:12" s="3" customFormat="1" ht="16.5" customHeight="1">
      <c r="B23" s="17"/>
      <c r="C23" s="51"/>
      <c r="D23" s="52"/>
      <c r="G23" s="52"/>
      <c r="H23" s="51"/>
      <c r="J23" s="53"/>
      <c r="L23" s="55"/>
    </row>
    <row r="24" spans="2:14" s="3" customFormat="1" ht="16.5" customHeight="1">
      <c r="B24" s="88" t="s">
        <v>119</v>
      </c>
      <c r="C24" s="88"/>
      <c r="D24" s="88"/>
      <c r="E24" s="88"/>
      <c r="F24" s="88"/>
      <c r="G24" s="88"/>
      <c r="H24" s="88"/>
      <c r="I24" s="88"/>
      <c r="J24" s="88"/>
      <c r="K24" s="88"/>
      <c r="L24" s="88"/>
      <c r="M24" s="88"/>
      <c r="N24" s="88"/>
    </row>
    <row r="25" spans="2:14" s="3" customFormat="1" ht="16.5" customHeight="1">
      <c r="B25" s="64"/>
      <c r="C25" s="64"/>
      <c r="D25" s="64"/>
      <c r="E25" s="64"/>
      <c r="F25" s="64"/>
      <c r="G25" s="64"/>
      <c r="H25" s="64"/>
      <c r="I25" s="64"/>
      <c r="J25" s="64"/>
      <c r="K25" s="64"/>
      <c r="L25" s="64"/>
      <c r="M25" s="64"/>
      <c r="N25" s="64"/>
    </row>
    <row r="26" spans="2:14" ht="16.5" customHeight="1">
      <c r="B26" s="87" t="s">
        <v>116</v>
      </c>
      <c r="C26" s="87"/>
      <c r="D26" s="87"/>
      <c r="E26" s="87"/>
      <c r="F26" s="87"/>
      <c r="G26" s="87"/>
      <c r="H26" s="87"/>
      <c r="I26" s="87"/>
      <c r="J26" s="87"/>
      <c r="K26" s="87"/>
      <c r="L26" s="87"/>
      <c r="M26" s="87"/>
      <c r="N26" s="87"/>
    </row>
    <row r="27" spans="2:14" ht="13.5">
      <c r="B27" s="87" t="s">
        <v>118</v>
      </c>
      <c r="C27" s="87"/>
      <c r="D27" s="87"/>
      <c r="E27" s="87"/>
      <c r="F27" s="87"/>
      <c r="G27" s="87"/>
      <c r="H27" s="87"/>
      <c r="I27" s="87"/>
      <c r="J27" s="87"/>
      <c r="K27" s="87"/>
      <c r="L27" s="87"/>
      <c r="M27" s="87"/>
      <c r="N27" s="87"/>
    </row>
    <row r="28" spans="2:14" ht="13.5">
      <c r="B28" s="87" t="s">
        <v>117</v>
      </c>
      <c r="C28" s="87"/>
      <c r="D28" s="87"/>
      <c r="E28" s="87"/>
      <c r="F28" s="87"/>
      <c r="G28" s="87"/>
      <c r="H28" s="87"/>
      <c r="I28" s="87"/>
      <c r="J28" s="87"/>
      <c r="K28" s="87"/>
      <c r="L28" s="87"/>
      <c r="M28" s="87"/>
      <c r="N28" s="87"/>
    </row>
  </sheetData>
  <sheetProtection/>
  <mergeCells count="15">
    <mergeCell ref="O7:P7"/>
    <mergeCell ref="C3:L3"/>
    <mergeCell ref="C4:L4"/>
    <mergeCell ref="C5:L5"/>
    <mergeCell ref="A1:H1"/>
    <mergeCell ref="B14:L14"/>
    <mergeCell ref="B27:N27"/>
    <mergeCell ref="B24:N24"/>
    <mergeCell ref="B28:N28"/>
    <mergeCell ref="B15:L15"/>
    <mergeCell ref="C18:L18"/>
    <mergeCell ref="C19:L19"/>
    <mergeCell ref="C20:L20"/>
    <mergeCell ref="D22:G22"/>
    <mergeCell ref="B26:N26"/>
  </mergeCells>
  <printOptions horizontalCentered="1"/>
  <pageMargins left="0.3937007874015748" right="0.3937007874015748" top="0.7874015748031497" bottom="0.3937007874015748" header="0.5118110236220472" footer="0.5118110236220472"/>
  <pageSetup fitToHeight="1"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zzz</cp:lastModifiedBy>
  <cp:lastPrinted>2019-02-20T07:48:00Z</cp:lastPrinted>
  <dcterms:modified xsi:type="dcterms:W3CDTF">2019-02-21T02:16:20Z</dcterms:modified>
  <cp:category/>
  <cp:version/>
  <cp:contentType/>
  <cp:contentStatus/>
</cp:coreProperties>
</file>