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01\法人指導課\20_社会福祉施設関係\02_施設指導監査関係\03_実地指導・監査調書\介護保険\03 事前提出資料\事前提出資料・当日準備資料一覧\従業者の勤務の体制及び勤務形態一覧表\"/>
    </mc:Choice>
  </mc:AlternateContent>
  <bookViews>
    <workbookView xWindow="0" yWindow="1545" windowWidth="14505" windowHeight="11640"/>
  </bookViews>
  <sheets>
    <sheet name="勤務形態一覧" sheetId="1" r:id="rId1"/>
    <sheet name="勤務パターン" sheetId="2" r:id="rId2"/>
  </sheets>
  <calcPr calcId="162913"/>
</workbook>
</file>

<file path=xl/calcChain.xml><?xml version="1.0" encoding="utf-8"?>
<calcChain xmlns="http://schemas.openxmlformats.org/spreadsheetml/2006/main">
  <c r="AA33" i="1" l="1"/>
  <c r="Q38" i="1" l="1"/>
  <c r="Q37" i="1"/>
  <c r="Q36" i="1"/>
  <c r="Q35" i="1"/>
  <c r="Q34" i="1"/>
  <c r="Q33" i="1"/>
  <c r="Q31" i="1"/>
  <c r="Q30" i="1"/>
  <c r="Q29" i="1"/>
  <c r="B10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2" i="1"/>
  <c r="B27" i="1" l="1"/>
  <c r="AF25" i="1"/>
  <c r="AE26" i="1"/>
  <c r="Q26" i="1"/>
  <c r="AC26" i="1"/>
  <c r="U26" i="1"/>
  <c r="H25" i="1"/>
  <c r="G25" i="1" l="1"/>
  <c r="K25" i="1"/>
  <c r="P25" i="1"/>
  <c r="T25" i="1"/>
  <c r="X25" i="1"/>
  <c r="AB25" i="1"/>
  <c r="F26" i="1"/>
  <c r="J26" i="1"/>
  <c r="N26" i="1"/>
  <c r="R26" i="1"/>
  <c r="V26" i="1"/>
  <c r="Z26" i="1"/>
  <c r="AD26" i="1"/>
  <c r="N25" i="1"/>
  <c r="E25" i="1"/>
  <c r="L25" i="1"/>
  <c r="Q25" i="1"/>
  <c r="U25" i="1"/>
  <c r="Y25" i="1"/>
  <c r="AC25" i="1"/>
  <c r="G26" i="1"/>
  <c r="K26" i="1"/>
  <c r="O26" i="1"/>
  <c r="S26" i="1"/>
  <c r="W26" i="1"/>
  <c r="AA26" i="1"/>
  <c r="E26" i="1"/>
  <c r="I25" i="1"/>
  <c r="M25" i="1"/>
  <c r="R25" i="1"/>
  <c r="V25" i="1"/>
  <c r="Z25" i="1"/>
  <c r="AD25" i="1"/>
  <c r="H26" i="1"/>
  <c r="L26" i="1"/>
  <c r="P26" i="1"/>
  <c r="T26" i="1"/>
  <c r="X26" i="1"/>
  <c r="AB26" i="1"/>
  <c r="AF26" i="1"/>
  <c r="F25" i="1"/>
  <c r="J25" i="1"/>
  <c r="O25" i="1"/>
  <c r="S25" i="1"/>
  <c r="W25" i="1"/>
  <c r="AA25" i="1"/>
  <c r="AE25" i="1"/>
  <c r="I26" i="1"/>
  <c r="M26" i="1"/>
  <c r="Y26" i="1"/>
  <c r="AJ24" i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L7" i="1"/>
  <c r="S7" i="1"/>
  <c r="Z7" i="1"/>
  <c r="Q32" i="1"/>
  <c r="C41" i="1"/>
  <c r="C42" i="1" s="1"/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25" i="1"/>
  <c r="AH25" i="1" s="1"/>
  <c r="AI25" i="1" s="1"/>
  <c r="AG19" i="1"/>
  <c r="AH19" i="1" s="1"/>
  <c r="AG17" i="1"/>
  <c r="AH17" i="1" s="1"/>
  <c r="AG18" i="1"/>
  <c r="AH18" i="1" s="1"/>
  <c r="AG13" i="1"/>
  <c r="AH13" i="1" s="1"/>
  <c r="AG21" i="1"/>
  <c r="AH21" i="1" s="1"/>
  <c r="AG20" i="1"/>
  <c r="AH20" i="1" s="1"/>
  <c r="AG23" i="1"/>
  <c r="AH23" i="1" s="1"/>
  <c r="AG15" i="1"/>
  <c r="AH15" i="1" s="1"/>
  <c r="AG16" i="1"/>
  <c r="AH16" i="1" s="1"/>
  <c r="AG14" i="1"/>
  <c r="AH14" i="1" s="1"/>
  <c r="AG22" i="1"/>
  <c r="AH22" i="1" s="1"/>
  <c r="AG24" i="1"/>
  <c r="AH24" i="1" s="1"/>
  <c r="AI24" i="1" s="1"/>
  <c r="AG12" i="1"/>
  <c r="AH12" i="1" s="1"/>
  <c r="AG10" i="1"/>
  <c r="AH10" i="1" s="1"/>
  <c r="AG11" i="1"/>
  <c r="AH11" i="1" s="1"/>
  <c r="AJ23" i="1" l="1"/>
  <c r="AI23" i="1"/>
  <c r="AJ10" i="1"/>
  <c r="AI10" i="1"/>
  <c r="AJ20" i="1"/>
  <c r="AI20" i="1"/>
  <c r="AJ22" i="1"/>
  <c r="AI22" i="1"/>
  <c r="AJ21" i="1"/>
  <c r="AI21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</calcChain>
</file>

<file path=xl/comments1.xml><?xml version="1.0" encoding="utf-8"?>
<comments xmlns="http://schemas.openxmlformats.org/spreadsheetml/2006/main">
  <authors>
    <author>zzz</author>
  </authors>
  <commentList>
    <comment ref="G3" authorId="0" shapeId="0">
      <text>
        <r>
          <rPr>
            <sz val="9"/>
            <color indexed="81"/>
            <rFont val="MS P ゴシック"/>
            <family val="3"/>
            <charset val="128"/>
          </rPr>
          <t>該当月について半角で入力。（例）令和6年4月分なら「2024/4/1」</t>
        </r>
      </text>
    </comment>
  </commentList>
</comments>
</file>

<file path=xl/sharedStrings.xml><?xml version="1.0" encoding="utf-8"?>
<sst xmlns="http://schemas.openxmlformats.org/spreadsheetml/2006/main" count="93" uniqueCount="58">
  <si>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2"/>
  </si>
  <si>
    <t>職種</t>
    <rPh sb="0" eb="2">
      <t>ショクシュ</t>
    </rPh>
    <phoneticPr fontId="2"/>
  </si>
  <si>
    <t>氏名</t>
    <rPh sb="0" eb="2">
      <t>シメイ</t>
    </rPh>
    <phoneticPr fontId="2"/>
  </si>
  <si>
    <t>Ａ：常勤で専従</t>
    <rPh sb="2" eb="4">
      <t>ジョウキン</t>
    </rPh>
    <rPh sb="5" eb="7">
      <t>センジュウ</t>
    </rPh>
    <phoneticPr fontId="2"/>
  </si>
  <si>
    <t>Ｂ：常勤で兼務</t>
    <rPh sb="2" eb="4">
      <t>ジョウキン</t>
    </rPh>
    <rPh sb="5" eb="7">
      <t>ケンム</t>
    </rPh>
    <phoneticPr fontId="2"/>
  </si>
  <si>
    <t>Ｃ：非常勤で専従</t>
    <rPh sb="2" eb="5">
      <t>ヒジョウキン</t>
    </rPh>
    <rPh sb="6" eb="8">
      <t>センジュウ</t>
    </rPh>
    <phoneticPr fontId="2"/>
  </si>
  <si>
    <t>Ｄ：非常勤で兼務</t>
    <rPh sb="2" eb="5">
      <t>ヒジョウキン</t>
    </rPh>
    <rPh sb="6" eb="8">
      <t>ケンム</t>
    </rPh>
    <phoneticPr fontId="2"/>
  </si>
  <si>
    <t>勤務
形態</t>
    <rPh sb="0" eb="2">
      <t>キンム</t>
    </rPh>
    <rPh sb="3" eb="5">
      <t>ケイタイ</t>
    </rPh>
    <phoneticPr fontId="2"/>
  </si>
  <si>
    <t>注意事項</t>
    <rPh sb="0" eb="2">
      <t>チュウイ</t>
    </rPh>
    <rPh sb="2" eb="4">
      <t>ジコウ</t>
    </rPh>
    <phoneticPr fontId="2"/>
  </si>
  <si>
    <t>勤務形態の区分</t>
    <rPh sb="0" eb="2">
      <t>キンム</t>
    </rPh>
    <rPh sb="2" eb="4">
      <t>ケイタイ</t>
    </rPh>
    <rPh sb="5" eb="7">
      <t>クブン</t>
    </rPh>
    <phoneticPr fontId="2"/>
  </si>
  <si>
    <t>週平均の勤務時間</t>
    <rPh sb="0" eb="1">
      <t>シュウ</t>
    </rPh>
    <rPh sb="1" eb="3">
      <t>ヘイキン</t>
    </rPh>
    <rPh sb="4" eb="6">
      <t>キンム</t>
    </rPh>
    <rPh sb="6" eb="8">
      <t>ジカン</t>
    </rPh>
    <phoneticPr fontId="2"/>
  </si>
  <si>
    <t>常勤換算後の人数</t>
    <rPh sb="0" eb="2">
      <t>ジョウキン</t>
    </rPh>
    <rPh sb="2" eb="4">
      <t>カンサン</t>
    </rPh>
    <rPh sb="4" eb="5">
      <t>アト</t>
    </rPh>
    <rPh sb="6" eb="8">
      <t>ニンズウ</t>
    </rPh>
    <phoneticPr fontId="2"/>
  </si>
  <si>
    <t>4週の
合計</t>
    <rPh sb="1" eb="2">
      <t>シュウ</t>
    </rPh>
    <rPh sb="4" eb="6">
      <t>ゴウケイ</t>
    </rPh>
    <phoneticPr fontId="2"/>
  </si>
  <si>
    <t>事業所名：</t>
    <rPh sb="0" eb="3">
      <t>ジギョウショ</t>
    </rPh>
    <rPh sb="3" eb="4">
      <t>ナ</t>
    </rPh>
    <phoneticPr fontId="2"/>
  </si>
  <si>
    <t>サービス種類：</t>
    <rPh sb="4" eb="6">
      <t>シュルイ</t>
    </rPh>
    <phoneticPr fontId="2"/>
  </si>
  <si>
    <t>「常勤換算後の人数」については、職種ごとに「週平均の勤務時間」をすべて足し、常勤の従業者が週に勤務すべき時間数（例：40時間）で割って算出してください。</t>
    <rPh sb="16" eb="18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6">
      <t>シュウ</t>
    </rPh>
    <rPh sb="47" eb="49">
      <t>キンム</t>
    </rPh>
    <rPh sb="52" eb="55">
      <t>ジカンスウ</t>
    </rPh>
    <rPh sb="56" eb="57">
      <t>レイ</t>
    </rPh>
    <rPh sb="60" eb="62">
      <t>ジカン</t>
    </rPh>
    <rPh sb="64" eb="65">
      <t>ワ</t>
    </rPh>
    <rPh sb="67" eb="69">
      <t>サンシュツ</t>
    </rPh>
    <phoneticPr fontId="2"/>
  </si>
  <si>
    <t>「常勤換算後の人数」の算出にあたっては、小数点以下第2位を切り捨ててください。</t>
    <rPh sb="1" eb="3">
      <t>ジョウキン</t>
    </rPh>
    <rPh sb="3" eb="5">
      <t>カンサン</t>
    </rPh>
    <rPh sb="5" eb="6">
      <t>アト</t>
    </rPh>
    <rPh sb="7" eb="9">
      <t>ニンズ</t>
    </rPh>
    <rPh sb="11" eb="13">
      <t>サンシュツ</t>
    </rPh>
    <rPh sb="20" eb="23">
      <t>ショウスウテン</t>
    </rPh>
    <rPh sb="23" eb="25">
      <t>イカ</t>
    </rPh>
    <rPh sb="25" eb="26">
      <t>ダイ</t>
    </rPh>
    <rPh sb="27" eb="28">
      <t>イ</t>
    </rPh>
    <rPh sb="29" eb="30">
      <t>キ</t>
    </rPh>
    <rPh sb="31" eb="32">
      <t>ス</t>
    </rPh>
    <phoneticPr fontId="2"/>
  </si>
  <si>
    <t>常勤の1日の勤務時間数</t>
    <rPh sb="0" eb="2">
      <t>ジョウキン</t>
    </rPh>
    <rPh sb="4" eb="5">
      <t>ニチ</t>
    </rPh>
    <rPh sb="6" eb="8">
      <t>キンム</t>
    </rPh>
    <rPh sb="8" eb="10">
      <t>ジカン</t>
    </rPh>
    <rPh sb="10" eb="11">
      <t>カズ</t>
    </rPh>
    <phoneticPr fontId="2"/>
  </si>
  <si>
    <t>昼間の延サービス提供時間</t>
    <rPh sb="0" eb="2">
      <t>ヒルマ</t>
    </rPh>
    <rPh sb="3" eb="4">
      <t>ノ</t>
    </rPh>
    <rPh sb="8" eb="10">
      <t>テイキョウ</t>
    </rPh>
    <rPh sb="10" eb="12">
      <t>ジカン</t>
    </rPh>
    <phoneticPr fontId="2"/>
  </si>
  <si>
    <t>夜間の延サービス提供時間</t>
    <rPh sb="0" eb="2">
      <t>ヤカン</t>
    </rPh>
    <rPh sb="3" eb="4">
      <t>ノ</t>
    </rPh>
    <rPh sb="8" eb="10">
      <t>テイキョウ</t>
    </rPh>
    <rPh sb="10" eb="12">
      <t>ジカン</t>
    </rPh>
    <phoneticPr fontId="2"/>
  </si>
  <si>
    <t>指定又は変更年月日</t>
    <rPh sb="0" eb="2">
      <t>シテイ</t>
    </rPh>
    <rPh sb="2" eb="3">
      <t>マタ</t>
    </rPh>
    <rPh sb="4" eb="6">
      <t>ヘンコウ</t>
    </rPh>
    <rPh sb="6" eb="9">
      <t>ネンガッピ</t>
    </rPh>
    <phoneticPr fontId="2"/>
  </si>
  <si>
    <t>昼間</t>
    <rPh sb="0" eb="2">
      <t>ヒルマ</t>
    </rPh>
    <phoneticPr fontId="2"/>
  </si>
  <si>
    <t>夜間</t>
    <rPh sb="0" eb="2">
      <t>ヤカン</t>
    </rPh>
    <phoneticPr fontId="2"/>
  </si>
  <si>
    <t>合計</t>
    <rPh sb="0" eb="2">
      <t>ゴウケイ</t>
    </rPh>
    <phoneticPr fontId="2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</si>
  <si>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</si>
  <si>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</si>
  <si>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</si>
  <si>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</si>
  <si>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</si>
  <si>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</si>
  <si>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</si>
  <si>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</si>
  <si>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</si>
  <si>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</si>
  <si>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～</t>
  </si>
  <si>
    <t>:</t>
  </si>
  <si>
    <t>日中の時間帯</t>
    <rPh sb="0" eb="2">
      <t>ニッチュウ</t>
    </rPh>
    <rPh sb="3" eb="5">
      <t>ジカン</t>
    </rPh>
    <rPh sb="5" eb="6">
      <t>タイ</t>
    </rPh>
    <phoneticPr fontId="2"/>
  </si>
  <si>
    <t>日中の勤務時間</t>
    <rPh sb="0" eb="2">
      <t>ニッチュウ</t>
    </rPh>
    <rPh sb="3" eb="5">
      <t>キンム</t>
    </rPh>
    <rPh sb="5" eb="7">
      <t>ジカン</t>
    </rPh>
    <phoneticPr fontId="2"/>
  </si>
  <si>
    <t>休憩時間</t>
    <rPh sb="0" eb="2">
      <t>キュウケイ</t>
    </rPh>
    <rPh sb="2" eb="4">
      <t>ジカン</t>
    </rPh>
    <phoneticPr fontId="2"/>
  </si>
  <si>
    <t>夜間の勤務時間</t>
    <rPh sb="0" eb="2">
      <t>ヤカン</t>
    </rPh>
    <rPh sb="3" eb="5">
      <t>キンム</t>
    </rPh>
    <rPh sb="5" eb="7">
      <t>ジカン</t>
    </rPh>
    <phoneticPr fontId="2"/>
  </si>
  <si>
    <t>①</t>
  </si>
  <si>
    <t>～</t>
  </si>
  <si>
    <t>②</t>
  </si>
  <si>
    <t>③</t>
  </si>
  <si>
    <t>④</t>
  </si>
  <si>
    <t>⑤</t>
  </si>
  <si>
    <t>～</t>
  </si>
  <si>
    <t>午前　　時～午後　　時</t>
    <rPh sb="0" eb="2">
      <t>ゴゼン</t>
    </rPh>
    <rPh sb="4" eb="5">
      <t>ジ</t>
    </rPh>
    <rPh sb="6" eb="8">
      <t>ゴゴ</t>
    </rPh>
    <rPh sb="10" eb="11">
      <t>ジ</t>
    </rPh>
    <phoneticPr fontId="2"/>
  </si>
  <si>
    <t>（参考様式1-1）</t>
    <rPh sb="1" eb="3">
      <t>サンコウ</t>
    </rPh>
    <rPh sb="3" eb="5">
      <t>ヨウシキ</t>
    </rPh>
    <phoneticPr fontId="2"/>
  </si>
  <si>
    <t>介護従事者の常勤換算後の人数</t>
    <rPh sb="0" eb="2">
      <t>カイゴ</t>
    </rPh>
    <rPh sb="2" eb="5">
      <t>ジュウジシャ</t>
    </rPh>
    <rPh sb="6" eb="8">
      <t>ジョウキン</t>
    </rPh>
    <rPh sb="8" eb="10">
      <t>カンサン</t>
    </rPh>
    <rPh sb="10" eb="11">
      <t>ゴ</t>
    </rPh>
    <rPh sb="12" eb="14">
      <t>ニンズウ</t>
    </rPh>
    <phoneticPr fontId="2"/>
  </si>
  <si>
    <t>: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</si>
  <si>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</si>
  <si>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</si>
  <si>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</si>
  <si>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</si>
  <si>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</si>
  <si>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勤務時間帯</t>
    <rPh sb="0" eb="2">
      <t>キンム</t>
    </rPh>
    <rPh sb="2" eb="4">
      <t>ジカン</t>
    </rPh>
    <rPh sb="4" eb="5">
      <t>オビ</t>
    </rPh>
    <phoneticPr fontId="2"/>
  </si>
  <si>
    <t>事業に係る従業員全員（管理者を含む）について、4週間分の勤務時間帯パターン（①～⑩）を記入してください。</t>
    <rPh sb="0" eb="2">
      <t>ジギョウ</t>
    </rPh>
    <rPh sb="3" eb="4">
      <t>カカ</t>
    </rPh>
    <rPh sb="5" eb="8">
      <t>ジュウギョウイン</t>
    </rPh>
    <rPh sb="8" eb="10">
      <t>ゼンイン</t>
    </rPh>
    <rPh sb="11" eb="14">
      <t>カンリシャ</t>
    </rPh>
    <rPh sb="15" eb="16">
      <t>フク</t>
    </rPh>
    <rPh sb="24" eb="26">
      <t>シュウカン</t>
    </rPh>
    <rPh sb="26" eb="27">
      <t>フン</t>
    </rPh>
    <rPh sb="28" eb="30">
      <t>キンム</t>
    </rPh>
    <rPh sb="30" eb="32">
      <t>ジカン</t>
    </rPh>
    <rPh sb="32" eb="33">
      <t>オビ</t>
    </rPh>
    <rPh sb="43" eb="4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</si>
</sst>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第&quot;0&quot;週&quot;"/>
    <numFmt numFmtId="177" formatCode="0.0_ "/>
    <numFmt numFmtId="178" formatCode="[$-411]ggge&quot;年&quot;m&quot;月&quot;d&quot;日&quot;;@"/>
    <numFmt numFmtId="179" formatCode="d"/>
    <numFmt numFmtId="180" formatCode="aaa"/>
    <numFmt numFmtId="181" formatCode="0.0_);[Red]\(0.0\)"/>
    <numFmt numFmtId="182" formatCode="[$-411]ggge&quot;年&quot;m&quot;月分&quot;;@"/>
  </numFmts>
  <fonts count="26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45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E85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1" borderId="31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3" borderId="32" applyNumberFormat="0" applyFon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4" borderId="3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34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101">
    <xf numFmtId="0" fontId="0" fillId="0" borderId="0" xfId="0" applyAlignment="1">
      <alignment vertical="center"/>
    </xf>
    <xf numFmtId="177" fontId="0" fillId="0" borderId="1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9" fontId="0" fillId="6" borderId="1" xfId="0" applyNumberFormat="1" applyFill="1" applyBorder="1" applyAlignment="1">
      <alignment horizontal="center" vertical="center"/>
    </xf>
    <xf numFmtId="180" fontId="0" fillId="6" borderId="1" xfId="0" applyNumberForma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36" borderId="0" xfId="0" applyFill="1" applyAlignment="1">
      <alignment vertical="center"/>
    </xf>
    <xf numFmtId="0" fontId="0" fillId="6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 applyProtection="1">
      <alignment vertical="center"/>
      <protection locked="0"/>
    </xf>
    <xf numFmtId="181" fontId="0" fillId="0" borderId="0" xfId="0" applyNumberFormat="1" applyAlignment="1">
      <alignment vertical="center"/>
    </xf>
    <xf numFmtId="181" fontId="0" fillId="0" borderId="9" xfId="0" applyNumberFormat="1" applyFill="1" applyBorder="1" applyAlignment="1">
      <alignment vertical="center" shrinkToFit="1"/>
    </xf>
    <xf numFmtId="181" fontId="0" fillId="0" borderId="10" xfId="0" applyNumberFormat="1" applyFill="1" applyBorder="1" applyAlignment="1">
      <alignment vertical="center" shrinkToFit="1"/>
    </xf>
    <xf numFmtId="181" fontId="0" fillId="0" borderId="11" xfId="0" applyNumberFormat="1" applyFill="1" applyBorder="1" applyAlignment="1">
      <alignment vertical="center" shrinkToFit="1"/>
    </xf>
    <xf numFmtId="181" fontId="0" fillId="0" borderId="0" xfId="0" applyNumberFormat="1" applyFill="1" applyAlignment="1">
      <alignment vertical="center" shrinkToFit="1"/>
    </xf>
    <xf numFmtId="181" fontId="0" fillId="0" borderId="12" xfId="0" applyNumberFormat="1" applyFill="1" applyBorder="1" applyAlignment="1">
      <alignment vertical="center" shrinkToFit="1"/>
    </xf>
    <xf numFmtId="181" fontId="0" fillId="0" borderId="13" xfId="0" applyNumberFormat="1" applyFill="1" applyBorder="1" applyAlignment="1">
      <alignment vertical="center" shrinkToFit="1"/>
    </xf>
    <xf numFmtId="181" fontId="0" fillId="0" borderId="14" xfId="0" applyNumberFormat="1" applyFill="1" applyBorder="1" applyAlignment="1">
      <alignment vertical="center" shrinkToFit="1"/>
    </xf>
    <xf numFmtId="181" fontId="0" fillId="0" borderId="15" xfId="0" applyNumberFormat="1" applyFill="1" applyBorder="1" applyAlignment="1">
      <alignment vertical="center" shrinkToFit="1"/>
    </xf>
    <xf numFmtId="181" fontId="0" fillId="0" borderId="16" xfId="0" applyNumberFormat="1" applyFill="1" applyBorder="1" applyAlignment="1">
      <alignment vertical="center" shrinkToFit="1"/>
    </xf>
    <xf numFmtId="181" fontId="0" fillId="0" borderId="17" xfId="0" applyNumberFormat="1" applyFill="1" applyBorder="1" applyAlignment="1">
      <alignment vertical="center" shrinkToFit="1"/>
    </xf>
    <xf numFmtId="181" fontId="0" fillId="0" borderId="18" xfId="0" applyNumberFormat="1" applyFill="1" applyBorder="1" applyAlignment="1">
      <alignment vertical="center" shrinkToFit="1"/>
    </xf>
    <xf numFmtId="181" fontId="0" fillId="0" borderId="19" xfId="0" applyNumberFormat="1" applyFill="1" applyBorder="1" applyAlignment="1">
      <alignment vertical="center" shrinkToFit="1"/>
    </xf>
    <xf numFmtId="181" fontId="0" fillId="0" borderId="0" xfId="0" applyNumberFormat="1" applyFill="1" applyBorder="1" applyAlignment="1">
      <alignment vertical="center" shrinkToFit="1"/>
    </xf>
    <xf numFmtId="181" fontId="5" fillId="0" borderId="17" xfId="0" applyNumberFormat="1" applyFont="1" applyFill="1" applyBorder="1" applyAlignment="1">
      <alignment vertical="center" shrinkToFit="1"/>
    </xf>
    <xf numFmtId="181" fontId="0" fillId="0" borderId="20" xfId="0" applyNumberFormat="1" applyFill="1" applyBorder="1" applyAlignment="1">
      <alignment vertical="center" shrinkToFit="1"/>
    </xf>
    <xf numFmtId="181" fontId="0" fillId="0" borderId="21" xfId="0" applyNumberFormat="1" applyFill="1" applyBorder="1" applyAlignment="1">
      <alignment vertical="center" shrinkToFit="1"/>
    </xf>
    <xf numFmtId="181" fontId="0" fillId="0" borderId="16" xfId="0" applyNumberFormat="1" applyFont="1" applyFill="1" applyBorder="1" applyAlignment="1">
      <alignment vertical="center" shrinkToFit="1"/>
    </xf>
    <xf numFmtId="181" fontId="0" fillId="0" borderId="14" xfId="0" applyNumberFormat="1" applyFont="1" applyFill="1" applyBorder="1" applyAlignment="1">
      <alignment vertical="center" shrinkToFit="1"/>
    </xf>
    <xf numFmtId="181" fontId="6" fillId="0" borderId="14" xfId="0" applyNumberFormat="1" applyFont="1" applyFill="1" applyBorder="1" applyAlignment="1">
      <alignment vertical="center" shrinkToFit="1"/>
    </xf>
    <xf numFmtId="181" fontId="0" fillId="0" borderId="22" xfId="0" applyNumberFormat="1" applyFill="1" applyBorder="1" applyAlignment="1">
      <alignment vertical="center" shrinkToFit="1"/>
    </xf>
    <xf numFmtId="181" fontId="0" fillId="0" borderId="23" xfId="0" applyNumberFormat="1" applyFill="1" applyBorder="1" applyAlignment="1">
      <alignment vertical="center" shrinkToFit="1"/>
    </xf>
    <xf numFmtId="181" fontId="0" fillId="0" borderId="24" xfId="0" applyNumberFormat="1" applyFill="1" applyBorder="1" applyAlignment="1">
      <alignment vertical="center" shrinkToFit="1"/>
    </xf>
    <xf numFmtId="181" fontId="0" fillId="0" borderId="25" xfId="0" applyNumberFormat="1" applyFill="1" applyBorder="1" applyAlignment="1">
      <alignment vertical="center" shrinkToFit="1"/>
    </xf>
    <xf numFmtId="181" fontId="0" fillId="0" borderId="26" xfId="0" applyNumberFormat="1" applyFill="1" applyBorder="1" applyAlignment="1">
      <alignment vertical="center" shrinkToFit="1"/>
    </xf>
    <xf numFmtId="181" fontId="0" fillId="0" borderId="27" xfId="0" applyNumberFormat="1" applyFill="1" applyBorder="1" applyAlignment="1">
      <alignment vertical="center" shrinkToFit="1"/>
    </xf>
    <xf numFmtId="181" fontId="0" fillId="0" borderId="28" xfId="0" applyNumberFormat="1" applyFill="1" applyBorder="1" applyAlignment="1">
      <alignment vertical="center" shrinkToFit="1"/>
    </xf>
    <xf numFmtId="181" fontId="0" fillId="0" borderId="29" xfId="0" applyNumberForma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81" fontId="0" fillId="0" borderId="40" xfId="0" applyNumberFormat="1" applyFill="1" applyBorder="1" applyAlignment="1">
      <alignment vertical="center" shrinkToFit="1"/>
    </xf>
    <xf numFmtId="181" fontId="0" fillId="0" borderId="41" xfId="0" applyNumberFormat="1" applyFill="1" applyBorder="1" applyAlignment="1">
      <alignment vertical="center" shrinkToFit="1"/>
    </xf>
    <xf numFmtId="177" fontId="0" fillId="0" borderId="1" xfId="0" applyNumberFormat="1" applyBorder="1" applyAlignment="1" applyProtection="1">
      <alignment vertical="center"/>
      <protection hidden="1"/>
    </xf>
    <xf numFmtId="0" fontId="0" fillId="6" borderId="1" xfId="0" applyFill="1" applyBorder="1" applyAlignment="1">
      <alignment horizontal="center" vertical="center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6" borderId="3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81" fontId="0" fillId="0" borderId="1" xfId="0" applyNumberForma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2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18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6" borderId="3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0" fontId="0" fillId="0" borderId="3" xfId="0" applyNumberFormat="1" applyBorder="1" applyAlignment="1" applyProtection="1">
      <alignment horizontal="center" vertical="center"/>
      <protection locked="0"/>
    </xf>
    <xf numFmtId="2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tabSelected="1" topLeftCell="A61" zoomScaleNormal="100" workbookViewId="0">
      <selection activeCell="E4" sqref="E4"/>
    </sheetView>
  </sheetViews>
  <sheetFormatPr defaultRowHeight="16.5" customHeight="1"/>
  <cols>
    <col min="1" max="1" width="19.5703125" customWidth="1"/>
    <col min="2" max="2" width="8" hidden="1" customWidth="1"/>
    <col min="3" max="3" width="5.7109375" bestFit="1" customWidth="1"/>
    <col min="4" max="4" width="16.42578125" bestFit="1" customWidth="1"/>
    <col min="5" max="5" width="4.42578125" customWidth="1"/>
    <col min="6" max="30" width="3.7109375" customWidth="1"/>
    <col min="31" max="31" width="3.7109375" bestFit="1" customWidth="1"/>
    <col min="32" max="32" width="3.7109375" customWidth="1"/>
    <col min="36" max="36" width="9.140625" hidden="1" customWidth="1"/>
  </cols>
  <sheetData>
    <row r="1" spans="1:36" ht="16.5" customHeight="1">
      <c r="A1" t="s">
        <v>48</v>
      </c>
    </row>
    <row r="3" spans="1:36" ht="16.5" customHeight="1">
      <c r="A3" s="84" t="s">
        <v>0</v>
      </c>
      <c r="B3" s="84"/>
      <c r="C3" s="84"/>
      <c r="D3" s="84"/>
      <c r="E3" s="84"/>
      <c r="G3" s="83">
        <v>45383</v>
      </c>
      <c r="H3" s="83"/>
      <c r="I3" s="83"/>
      <c r="J3" s="83"/>
      <c r="K3" s="83"/>
      <c r="N3" s="84" t="s">
        <v>14</v>
      </c>
      <c r="O3" s="84"/>
      <c r="P3" s="84"/>
      <c r="Q3" s="84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6" ht="16.5" customHeight="1">
      <c r="G4" s="9"/>
      <c r="H4" s="9"/>
      <c r="I4" s="9"/>
      <c r="J4" s="9"/>
      <c r="K4" s="9"/>
      <c r="L4" s="9"/>
      <c r="M4" s="9"/>
      <c r="N4" s="9"/>
      <c r="O4" s="9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6" ht="16.5" customHeight="1">
      <c r="N5" s="84" t="s">
        <v>13</v>
      </c>
      <c r="O5" s="84"/>
      <c r="P5" s="84"/>
      <c r="Q5" s="84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7" spans="1:36" ht="16.5" customHeight="1">
      <c r="A7" s="68" t="s">
        <v>1</v>
      </c>
      <c r="B7" s="71"/>
      <c r="C7" s="85" t="s">
        <v>7</v>
      </c>
      <c r="D7" s="68" t="s">
        <v>2</v>
      </c>
      <c r="E7" s="79">
        <v>1</v>
      </c>
      <c r="F7" s="80"/>
      <c r="G7" s="80"/>
      <c r="H7" s="80"/>
      <c r="I7" s="80"/>
      <c r="J7" s="80"/>
      <c r="K7" s="80"/>
      <c r="L7" s="79">
        <f>E7+1</f>
        <v>2</v>
      </c>
      <c r="M7" s="80"/>
      <c r="N7" s="80"/>
      <c r="O7" s="80"/>
      <c r="P7" s="80"/>
      <c r="Q7" s="80"/>
      <c r="R7" s="80"/>
      <c r="S7" s="79">
        <f>L7+1</f>
        <v>3</v>
      </c>
      <c r="T7" s="80"/>
      <c r="U7" s="80"/>
      <c r="V7" s="80"/>
      <c r="W7" s="80"/>
      <c r="X7" s="80"/>
      <c r="Y7" s="80"/>
      <c r="Z7" s="79">
        <f>S7+1</f>
        <v>4</v>
      </c>
      <c r="AA7" s="80"/>
      <c r="AB7" s="80"/>
      <c r="AC7" s="80"/>
      <c r="AD7" s="80"/>
      <c r="AE7" s="80"/>
      <c r="AF7" s="80"/>
      <c r="AG7" s="92" t="s">
        <v>12</v>
      </c>
      <c r="AH7" s="92" t="s">
        <v>10</v>
      </c>
      <c r="AI7" s="92" t="s">
        <v>11</v>
      </c>
    </row>
    <row r="8" spans="1:36" ht="16.5" customHeight="1">
      <c r="A8" s="68"/>
      <c r="B8" s="72"/>
      <c r="C8" s="68"/>
      <c r="D8" s="68"/>
      <c r="E8" s="10">
        <f>G3</f>
        <v>45383</v>
      </c>
      <c r="F8" s="10">
        <f>E8+1</f>
        <v>45384</v>
      </c>
      <c r="G8" s="10">
        <f t="shared" ref="G8:AF8" si="0">F8+1</f>
        <v>45385</v>
      </c>
      <c r="H8" s="10">
        <f t="shared" si="0"/>
        <v>45386</v>
      </c>
      <c r="I8" s="10">
        <f t="shared" si="0"/>
        <v>45387</v>
      </c>
      <c r="J8" s="10">
        <f t="shared" si="0"/>
        <v>45388</v>
      </c>
      <c r="K8" s="10">
        <f t="shared" si="0"/>
        <v>45389</v>
      </c>
      <c r="L8" s="10">
        <f t="shared" si="0"/>
        <v>45390</v>
      </c>
      <c r="M8" s="10">
        <f t="shared" si="0"/>
        <v>45391</v>
      </c>
      <c r="N8" s="10">
        <f t="shared" si="0"/>
        <v>45392</v>
      </c>
      <c r="O8" s="10">
        <f t="shared" si="0"/>
        <v>45393</v>
      </c>
      <c r="P8" s="10">
        <f t="shared" si="0"/>
        <v>45394</v>
      </c>
      <c r="Q8" s="10">
        <f t="shared" si="0"/>
        <v>45395</v>
      </c>
      <c r="R8" s="10">
        <f t="shared" si="0"/>
        <v>45396</v>
      </c>
      <c r="S8" s="10">
        <f t="shared" si="0"/>
        <v>45397</v>
      </c>
      <c r="T8" s="10">
        <f t="shared" si="0"/>
        <v>45398</v>
      </c>
      <c r="U8" s="10">
        <f t="shared" si="0"/>
        <v>45399</v>
      </c>
      <c r="V8" s="10">
        <f t="shared" si="0"/>
        <v>45400</v>
      </c>
      <c r="W8" s="10">
        <f t="shared" si="0"/>
        <v>45401</v>
      </c>
      <c r="X8" s="10">
        <f t="shared" si="0"/>
        <v>45402</v>
      </c>
      <c r="Y8" s="10">
        <f t="shared" si="0"/>
        <v>45403</v>
      </c>
      <c r="Z8" s="10">
        <f t="shared" si="0"/>
        <v>45404</v>
      </c>
      <c r="AA8" s="10">
        <f t="shared" si="0"/>
        <v>45405</v>
      </c>
      <c r="AB8" s="10">
        <f t="shared" si="0"/>
        <v>45406</v>
      </c>
      <c r="AC8" s="10">
        <f t="shared" si="0"/>
        <v>45407</v>
      </c>
      <c r="AD8" s="10">
        <f t="shared" si="0"/>
        <v>45408</v>
      </c>
      <c r="AE8" s="10">
        <f t="shared" si="0"/>
        <v>45409</v>
      </c>
      <c r="AF8" s="10">
        <f t="shared" si="0"/>
        <v>45410</v>
      </c>
      <c r="AG8" s="93"/>
      <c r="AH8" s="93"/>
      <c r="AI8" s="93"/>
    </row>
    <row r="9" spans="1:36" ht="16.5" customHeight="1">
      <c r="A9" s="68"/>
      <c r="B9" s="73"/>
      <c r="C9" s="68"/>
      <c r="D9" s="68"/>
      <c r="E9" s="11">
        <f>E8</f>
        <v>45383</v>
      </c>
      <c r="F9" s="11">
        <f>E9+1</f>
        <v>45384</v>
      </c>
      <c r="G9" s="11">
        <f t="shared" ref="G9:AF9" si="1">F9+1</f>
        <v>45385</v>
      </c>
      <c r="H9" s="11">
        <f t="shared" si="1"/>
        <v>45386</v>
      </c>
      <c r="I9" s="11">
        <f t="shared" si="1"/>
        <v>45387</v>
      </c>
      <c r="J9" s="11">
        <f t="shared" si="1"/>
        <v>45388</v>
      </c>
      <c r="K9" s="11">
        <f t="shared" si="1"/>
        <v>45389</v>
      </c>
      <c r="L9" s="11">
        <f t="shared" si="1"/>
        <v>45390</v>
      </c>
      <c r="M9" s="11">
        <f t="shared" si="1"/>
        <v>45391</v>
      </c>
      <c r="N9" s="11">
        <f t="shared" si="1"/>
        <v>45392</v>
      </c>
      <c r="O9" s="11">
        <f t="shared" si="1"/>
        <v>45393</v>
      </c>
      <c r="P9" s="11">
        <f t="shared" si="1"/>
        <v>45394</v>
      </c>
      <c r="Q9" s="11">
        <f t="shared" si="1"/>
        <v>45395</v>
      </c>
      <c r="R9" s="11">
        <f t="shared" si="1"/>
        <v>45396</v>
      </c>
      <c r="S9" s="11">
        <f t="shared" si="1"/>
        <v>45397</v>
      </c>
      <c r="T9" s="11">
        <f t="shared" si="1"/>
        <v>45398</v>
      </c>
      <c r="U9" s="11">
        <f t="shared" si="1"/>
        <v>45399</v>
      </c>
      <c r="V9" s="11">
        <f t="shared" si="1"/>
        <v>45400</v>
      </c>
      <c r="W9" s="11">
        <f t="shared" si="1"/>
        <v>45401</v>
      </c>
      <c r="X9" s="11">
        <f t="shared" si="1"/>
        <v>45402</v>
      </c>
      <c r="Y9" s="11">
        <f t="shared" si="1"/>
        <v>45403</v>
      </c>
      <c r="Z9" s="11">
        <f t="shared" si="1"/>
        <v>45404</v>
      </c>
      <c r="AA9" s="11">
        <f t="shared" si="1"/>
        <v>45405</v>
      </c>
      <c r="AB9" s="11">
        <f t="shared" si="1"/>
        <v>45406</v>
      </c>
      <c r="AC9" s="11">
        <f t="shared" si="1"/>
        <v>45407</v>
      </c>
      <c r="AD9" s="11">
        <f t="shared" si="1"/>
        <v>45408</v>
      </c>
      <c r="AE9" s="11">
        <f t="shared" si="1"/>
        <v>45409</v>
      </c>
      <c r="AF9" s="11">
        <f t="shared" si="1"/>
        <v>45410</v>
      </c>
      <c r="AG9" s="94"/>
      <c r="AH9" s="94"/>
      <c r="AI9" s="94"/>
    </row>
    <row r="10" spans="1:36" ht="16.5" customHeight="1">
      <c r="A10" s="4"/>
      <c r="B10" s="61">
        <f>IF(A10&lt;&gt;"介護従事者",0,1)</f>
        <v>0</v>
      </c>
      <c r="C10" s="4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">
        <f t="shared" ref="AG10:AG24" si="2">COUNTIF(E10:AF10,"①")*Q$29+COUNTIF(E10:AF10,"②")*Q$30+COUNTIF(E10:AF10,"③")*Q$31+COUNTIF(E10:AF10,"④")*Q$32+COUNTIF(E10:AF10,"⑤")*Q$33+COUNTIF(E10:AF10,"⑥")*Q$34+COUNTIF(E10:AF10,"⑦")*Q$35+COUNTIF(E10:AF10,"⑧")*Q$36+COUNTIF(E10:AF10,"⑨")*Q$37+COUNTIF(E10:AF10,"⑩")*Q$38</f>
        <v>0</v>
      </c>
      <c r="AH10" s="1">
        <f>AG10/4</f>
        <v>0</v>
      </c>
      <c r="AI10" s="1">
        <f t="shared" ref="AI10:AI25" si="3">IF($AA$28&lt;&gt;"",ROUNDDOWN(AH10/$AA$28/5,1),0)</f>
        <v>0</v>
      </c>
      <c r="AJ10" s="32">
        <f>IF(B10=1,AH10,0)</f>
        <v>0</v>
      </c>
    </row>
    <row r="11" spans="1:36" ht="16.5" customHeight="1">
      <c r="A11" s="4"/>
      <c r="B11" s="61">
        <f>IF(A11&lt;&gt;"介護従事者",0,1)</f>
        <v>0</v>
      </c>
      <c r="C11" s="4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>
        <f t="shared" si="2"/>
        <v>0</v>
      </c>
      <c r="AH11" s="1">
        <f t="shared" ref="AH11:AH23" si="4">AG11/4</f>
        <v>0</v>
      </c>
      <c r="AI11" s="1">
        <f t="shared" si="3"/>
        <v>0</v>
      </c>
      <c r="AJ11" s="32">
        <f t="shared" ref="AJ11:AJ23" si="5">IF(B11=1,AH11,0)</f>
        <v>0</v>
      </c>
    </row>
    <row r="12" spans="1:36" ht="16.5" customHeight="1">
      <c r="A12" s="4"/>
      <c r="B12" s="61">
        <f t="shared" ref="B12" si="6">IF(A12&lt;&gt;"介護従事者",0,1)</f>
        <v>0</v>
      </c>
      <c r="C12" s="4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">
        <f t="shared" si="2"/>
        <v>0</v>
      </c>
      <c r="AH12" s="1">
        <f t="shared" si="4"/>
        <v>0</v>
      </c>
      <c r="AI12" s="1">
        <f t="shared" si="3"/>
        <v>0</v>
      </c>
      <c r="AJ12" s="32">
        <f t="shared" si="5"/>
        <v>0</v>
      </c>
    </row>
    <row r="13" spans="1:36" ht="16.5" customHeight="1">
      <c r="A13" s="4"/>
      <c r="B13" s="61">
        <f t="shared" ref="B13:B24" si="7">IF(A13&lt;&gt;"介護従事者",0,1)</f>
        <v>0</v>
      </c>
      <c r="C13" s="4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">
        <f t="shared" si="2"/>
        <v>0</v>
      </c>
      <c r="AH13" s="1">
        <f t="shared" si="4"/>
        <v>0</v>
      </c>
      <c r="AI13" s="1">
        <f t="shared" si="3"/>
        <v>0</v>
      </c>
      <c r="AJ13" s="32">
        <f t="shared" si="5"/>
        <v>0</v>
      </c>
    </row>
    <row r="14" spans="1:36" ht="16.5" customHeight="1">
      <c r="A14" s="4"/>
      <c r="B14" s="61">
        <f t="shared" si="7"/>
        <v>0</v>
      </c>
      <c r="C14" s="4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">
        <f t="shared" si="2"/>
        <v>0</v>
      </c>
      <c r="AH14" s="1">
        <f t="shared" si="4"/>
        <v>0</v>
      </c>
      <c r="AI14" s="1">
        <f t="shared" si="3"/>
        <v>0</v>
      </c>
      <c r="AJ14" s="32">
        <f t="shared" si="5"/>
        <v>0</v>
      </c>
    </row>
    <row r="15" spans="1:36" ht="16.5" customHeight="1">
      <c r="A15" s="4"/>
      <c r="B15" s="61">
        <f t="shared" si="7"/>
        <v>0</v>
      </c>
      <c r="C15" s="4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">
        <f t="shared" si="2"/>
        <v>0</v>
      </c>
      <c r="AH15" s="1">
        <f t="shared" si="4"/>
        <v>0</v>
      </c>
      <c r="AI15" s="1">
        <f t="shared" si="3"/>
        <v>0</v>
      </c>
      <c r="AJ15" s="32">
        <f t="shared" si="5"/>
        <v>0</v>
      </c>
    </row>
    <row r="16" spans="1:36" ht="16.5" customHeight="1">
      <c r="A16" s="4"/>
      <c r="B16" s="61">
        <f t="shared" si="7"/>
        <v>0</v>
      </c>
      <c r="C16" s="4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">
        <f t="shared" si="2"/>
        <v>0</v>
      </c>
      <c r="AH16" s="1">
        <f t="shared" si="4"/>
        <v>0</v>
      </c>
      <c r="AI16" s="1">
        <f t="shared" si="3"/>
        <v>0</v>
      </c>
      <c r="AJ16" s="32">
        <f t="shared" si="5"/>
        <v>0</v>
      </c>
    </row>
    <row r="17" spans="1:36" ht="16.5" customHeight="1">
      <c r="A17" s="4"/>
      <c r="B17" s="61">
        <f t="shared" si="7"/>
        <v>0</v>
      </c>
      <c r="C17" s="4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">
        <f t="shared" si="2"/>
        <v>0</v>
      </c>
      <c r="AH17" s="1">
        <f t="shared" si="4"/>
        <v>0</v>
      </c>
      <c r="AI17" s="1">
        <f t="shared" si="3"/>
        <v>0</v>
      </c>
      <c r="AJ17" s="32">
        <f t="shared" si="5"/>
        <v>0</v>
      </c>
    </row>
    <row r="18" spans="1:36" ht="16.5" customHeight="1">
      <c r="A18" s="4"/>
      <c r="B18" s="61">
        <f t="shared" si="7"/>
        <v>0</v>
      </c>
      <c r="C18" s="4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>
        <f t="shared" si="2"/>
        <v>0</v>
      </c>
      <c r="AH18" s="1">
        <f t="shared" si="4"/>
        <v>0</v>
      </c>
      <c r="AI18" s="1">
        <f t="shared" si="3"/>
        <v>0</v>
      </c>
      <c r="AJ18" s="32">
        <f t="shared" si="5"/>
        <v>0</v>
      </c>
    </row>
    <row r="19" spans="1:36" ht="16.5" customHeight="1">
      <c r="A19" s="4"/>
      <c r="B19" s="61">
        <f t="shared" si="7"/>
        <v>0</v>
      </c>
      <c r="C19" s="4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">
        <f t="shared" si="2"/>
        <v>0</v>
      </c>
      <c r="AH19" s="1">
        <f t="shared" si="4"/>
        <v>0</v>
      </c>
      <c r="AI19" s="1">
        <f t="shared" si="3"/>
        <v>0</v>
      </c>
      <c r="AJ19" s="32">
        <f t="shared" si="5"/>
        <v>0</v>
      </c>
    </row>
    <row r="20" spans="1:36" ht="16.5" customHeight="1">
      <c r="A20" s="4"/>
      <c r="B20" s="61">
        <f t="shared" si="7"/>
        <v>0</v>
      </c>
      <c r="C20" s="4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">
        <f t="shared" si="2"/>
        <v>0</v>
      </c>
      <c r="AH20" s="1">
        <f t="shared" si="4"/>
        <v>0</v>
      </c>
      <c r="AI20" s="1">
        <f t="shared" si="3"/>
        <v>0</v>
      </c>
      <c r="AJ20" s="32">
        <f t="shared" si="5"/>
        <v>0</v>
      </c>
    </row>
    <row r="21" spans="1:36" ht="16.5" customHeight="1">
      <c r="A21" s="4"/>
      <c r="B21" s="61">
        <f t="shared" si="7"/>
        <v>0</v>
      </c>
      <c r="C21" s="4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>
        <f t="shared" si="2"/>
        <v>0</v>
      </c>
      <c r="AH21" s="1">
        <f t="shared" si="4"/>
        <v>0</v>
      </c>
      <c r="AI21" s="1">
        <f t="shared" si="3"/>
        <v>0</v>
      </c>
      <c r="AJ21" s="32">
        <f t="shared" si="5"/>
        <v>0</v>
      </c>
    </row>
    <row r="22" spans="1:36" ht="16.5" customHeight="1">
      <c r="A22" s="4"/>
      <c r="B22" s="61">
        <f t="shared" si="7"/>
        <v>0</v>
      </c>
      <c r="C22" s="4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>
        <f t="shared" si="2"/>
        <v>0</v>
      </c>
      <c r="AH22" s="1">
        <f t="shared" si="4"/>
        <v>0</v>
      </c>
      <c r="AI22" s="1">
        <f t="shared" si="3"/>
        <v>0</v>
      </c>
      <c r="AJ22" s="32">
        <f t="shared" si="5"/>
        <v>0</v>
      </c>
    </row>
    <row r="23" spans="1:36" ht="16.5" customHeight="1">
      <c r="A23" s="4"/>
      <c r="B23" s="61">
        <f t="shared" si="7"/>
        <v>0</v>
      </c>
      <c r="C23" s="4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">
        <f t="shared" si="2"/>
        <v>0</v>
      </c>
      <c r="AH23" s="1">
        <f t="shared" si="4"/>
        <v>0</v>
      </c>
      <c r="AI23" s="1">
        <f t="shared" si="3"/>
        <v>0</v>
      </c>
      <c r="AJ23" s="32">
        <f t="shared" si="5"/>
        <v>0</v>
      </c>
    </row>
    <row r="24" spans="1:36" s="60" customFormat="1" ht="16.5" customHeight="1">
      <c r="A24" s="4"/>
      <c r="B24" s="61">
        <f t="shared" si="7"/>
        <v>0</v>
      </c>
      <c r="C24" s="4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">
        <f t="shared" si="2"/>
        <v>0</v>
      </c>
      <c r="AH24" s="1">
        <f t="shared" ref="AH24" si="8">AG24/4</f>
        <v>0</v>
      </c>
      <c r="AI24" s="1">
        <f t="shared" si="3"/>
        <v>0</v>
      </c>
      <c r="AJ24" s="32">
        <f t="shared" ref="AJ24" si="9">IF(B24=1,AH24,0)</f>
        <v>0</v>
      </c>
    </row>
    <row r="25" spans="1:36" ht="16.5" customHeight="1">
      <c r="A25" s="27"/>
      <c r="B25" s="27"/>
      <c r="C25" s="29" t="s">
        <v>18</v>
      </c>
      <c r="D25" s="26"/>
      <c r="E25" s="8">
        <f>IF(E10&lt;&gt;"",VLOOKUP(E10,$F$29:$P$38,8)*$B$10,0)+IF(E11&lt;&gt;"",VLOOKUP(E11,$F$29:$P$38,8)*$B$11,0)+IF(E12&lt;&gt;"",VLOOKUP(E12,$F$29:$P$38,8)*$B$12,0)+IF(E13&lt;&gt;"",VLOOKUP(E13,$F$29:$P$38,8)*$B$13,0)+IF(E14&lt;&gt;"",VLOOKUP(E14,$F$29:$P$38,8)*$B$14,0)+IF(E15&lt;&gt;"",VLOOKUP(E15,$F$29:$P$38,8)*$B$15,0)+IF(E16&lt;&gt;"",VLOOKUP(E16,$F$29:$P$38,8)*$B$16,0)+IF(E17&lt;&gt;"",VLOOKUP(E17,$F$29:$P$38,8)*$B$17,0)+IF(E18&lt;&gt;"",VLOOKUP(E18,$F$29:$P$38,8)*$B$18,0)+IF(E19&lt;&gt;"",VLOOKUP(E19,$F$29:$P$38,8)*$B$19,0)+IF(E20&lt;&gt;"",VLOOKUP(E20,$F$29:$P$38,8)*$B$20,0)+IF(E21&lt;&gt;"",VLOOKUP(E21,$F$29:$P$38,8)*$B$21,0)+IF(E22&lt;&gt;"",VLOOKUP(E22,$F$29:$P$38,8)*$B$22,0)+IF(E23&lt;&gt;"",VLOOKUP(E23,$F$29:$P$38,8)*$B$23,0)+IF(E24&lt;&gt;"",VLOOKUP(E24,$F$29:$P$38,8)*$B$24,0)</f>
        <v>0</v>
      </c>
      <c r="F25" s="8">
        <f t="shared" ref="F25:AE25" si="10">IF(F10&lt;&gt;"",VLOOKUP(F10,$F$29:$P$38,8)*$B$10,0)+IF(F11&lt;&gt;"",VLOOKUP(F11,$F$29:$P$38,8)*$B$11,0)+IF(F12&lt;&gt;"",VLOOKUP(F12,$F$29:$P$38,8)*$B$12,0)+IF(F13&lt;&gt;"",VLOOKUP(F13,$F$29:$P$38,8)*$B$13,0)+IF(F14&lt;&gt;"",VLOOKUP(F14,$F$29:$P$38,8)*$B$14,0)+IF(F15&lt;&gt;"",VLOOKUP(F15,$F$29:$P$38,8)*$B$15,0)+IF(F16&lt;&gt;"",VLOOKUP(F16,$F$29:$P$38,8)*$B$16,0)+IF(F17&lt;&gt;"",VLOOKUP(F17,$F$29:$P$38,8)*$B$17,0)+IF(F18&lt;&gt;"",VLOOKUP(F18,$F$29:$P$38,8)*$B$18,0)+IF(F19&lt;&gt;"",VLOOKUP(F19,$F$29:$P$38,8)*$B$19,0)+IF(F20&lt;&gt;"",VLOOKUP(F20,$F$29:$P$38,8)*$B$20,0)+IF(F21&lt;&gt;"",VLOOKUP(F21,$F$29:$P$38,8)*$B$21,0)+IF(F22&lt;&gt;"",VLOOKUP(F22,$F$29:$P$38,8)*$B$22,0)+IF(F23&lt;&gt;"",VLOOKUP(F23,$F$29:$P$38,8)*$B$23,0)+IF(F24&lt;&gt;"",VLOOKUP(F24,$F$29:$P$38,8)*$B$24,0)</f>
        <v>0</v>
      </c>
      <c r="G25" s="8">
        <f t="shared" si="10"/>
        <v>0</v>
      </c>
      <c r="H25" s="8">
        <f t="shared" si="10"/>
        <v>0</v>
      </c>
      <c r="I25" s="8">
        <f t="shared" si="10"/>
        <v>0</v>
      </c>
      <c r="J25" s="8">
        <f t="shared" si="10"/>
        <v>0</v>
      </c>
      <c r="K25" s="8">
        <f t="shared" si="10"/>
        <v>0</v>
      </c>
      <c r="L25" s="8">
        <f t="shared" si="10"/>
        <v>0</v>
      </c>
      <c r="M25" s="8">
        <f t="shared" si="10"/>
        <v>0</v>
      </c>
      <c r="N25" s="8">
        <f>IF(N10&lt;&gt;"",VLOOKUP(N10,$F$29:$P$38,8)*$B$10,0)+IF(N11&lt;&gt;"",VLOOKUP(N11,$F$29:$P$38,8)*$B$11,0)+IF(N12&lt;&gt;"",VLOOKUP(N12,$F$29:$P$38,8)*$B$12,0)+IF(N13&lt;&gt;"",VLOOKUP(N13,$F$29:$P$38,8)*$B$13,0)+IF(N14&lt;&gt;"",VLOOKUP(N14,$F$29:$P$38,8)*$B$14,0)+IF(N15&lt;&gt;"",VLOOKUP(N15,$F$29:$P$38,8)*$B$15,0)+IF(N16&lt;&gt;"",VLOOKUP(N16,$F$29:$P$38,8)*$B$16,0)+IF(N17&lt;&gt;"",VLOOKUP(N17,$F$29:$P$38,8)*$B$17,0)+IF(N18&lt;&gt;"",VLOOKUP(N18,$F$29:$P$38,8)*$B$18,0)+IF(N19&lt;&gt;"",VLOOKUP(N19,$F$29:$P$38,8)*$B$19,0)+IF(N20&lt;&gt;"",VLOOKUP(N20,$F$29:$P$38,8)*$B$20,0)+IF(N21&lt;&gt;"",VLOOKUP(N21,$F$29:$P$38,8)*$B$21,0)+IF(N22&lt;&gt;"",VLOOKUP(N22,$F$29:$P$38,8)*$B$22,0)+IF(N23&lt;&gt;"",VLOOKUP(N23,$F$29:$P$38,8)*$B$23,0)+IF(N24&lt;&gt;"",VLOOKUP(N24,$F$29:$P$38,8)*$B$24,0)</f>
        <v>0</v>
      </c>
      <c r="O25" s="8">
        <f t="shared" si="10"/>
        <v>0</v>
      </c>
      <c r="P25" s="8">
        <f t="shared" si="10"/>
        <v>0</v>
      </c>
      <c r="Q25" s="8">
        <f t="shared" si="10"/>
        <v>0</v>
      </c>
      <c r="R25" s="8">
        <f t="shared" si="10"/>
        <v>0</v>
      </c>
      <c r="S25" s="8">
        <f t="shared" si="10"/>
        <v>0</v>
      </c>
      <c r="T25" s="8">
        <f t="shared" si="10"/>
        <v>0</v>
      </c>
      <c r="U25" s="8">
        <f t="shared" si="10"/>
        <v>0</v>
      </c>
      <c r="V25" s="8">
        <f t="shared" si="10"/>
        <v>0</v>
      </c>
      <c r="W25" s="8">
        <f t="shared" si="10"/>
        <v>0</v>
      </c>
      <c r="X25" s="8">
        <f t="shared" si="10"/>
        <v>0</v>
      </c>
      <c r="Y25" s="8">
        <f t="shared" si="10"/>
        <v>0</v>
      </c>
      <c r="Z25" s="8">
        <f t="shared" si="10"/>
        <v>0</v>
      </c>
      <c r="AA25" s="8">
        <f>IF(AA10&lt;&gt;"",VLOOKUP(AA10,$F$29:$P$38,8)*$B$10,0)+IF(AA11&lt;&gt;"",VLOOKUP(AA11,$F$29:$P$38,8)*$B$11,0)+IF(AA12&lt;&gt;"",VLOOKUP(AA12,$F$29:$P$38,8)*$B$12,0)+IF(AA13&lt;&gt;"",VLOOKUP(AA13,$F$29:$P$38,8)*$B$13,0)+IF(AA14&lt;&gt;"",VLOOKUP(AA14,$F$29:$P$38,8)*$B$14,0)+IF(AA15&lt;&gt;"",VLOOKUP(AA15,$F$29:$P$38,8)*$B$15,0)+IF(AA16&lt;&gt;"",VLOOKUP(AA16,$F$29:$P$38,8)*$B$16,0)+IF(AA17&lt;&gt;"",VLOOKUP(AA17,$F$29:$P$38,8)*$B$17,0)+IF(AA18&lt;&gt;"",VLOOKUP(AA18,$F$29:$P$38,8)*$B$18,0)+IF(AA19&lt;&gt;"",VLOOKUP(AA19,$F$29:$P$38,8)*$B$19,0)+IF(AA20&lt;&gt;"",VLOOKUP(AA20,$F$29:$P$38,8)*$B$20,0)+IF(AA21&lt;&gt;"",VLOOKUP(AA21,$F$29:$P$38,8)*$B$21,0)+IF(AA22&lt;&gt;"",VLOOKUP(AA22,$F$29:$P$38,8)*$B$22,0)+IF(AA23&lt;&gt;"",VLOOKUP(AA23,$F$29:$P$38,8)*$B$23,0)+IF(AA24&lt;&gt;"",VLOOKUP(AA24,$F$29:$P$38,8)*$B$24,0)</f>
        <v>0</v>
      </c>
      <c r="AB25" s="8">
        <f>IF(AB10&lt;&gt;"",VLOOKUP(AB10,$F$29:$P$38,8)*$B$10,0)+IF(AB11&lt;&gt;"",VLOOKUP(AB11,$F$29:$P$38,8)*$B$11,0)+IF(AB12&lt;&gt;"",VLOOKUP(AB12,$F$29:$P$38,8)*$B$12,0)+IF(AB13&lt;&gt;"",VLOOKUP(AB13,$F$29:$P$38,8)*$B$13,0)+IF(AB14&lt;&gt;"",VLOOKUP(AB14,$F$29:$P$38,8)*$B$14,0)+IF(AB15&lt;&gt;"",VLOOKUP(AB15,$F$29:$P$38,8)*$B$15,0)+IF(AB16&lt;&gt;"",VLOOKUP(AB16,$F$29:$P$38,8)*$B$16,0)+IF(AB17&lt;&gt;"",VLOOKUP(AB17,$F$29:$P$38,8)*$B$17,0)+IF(AB18&lt;&gt;"",VLOOKUP(AB18,$F$29:$P$38,8)*$B$18,0)+IF(AB19&lt;&gt;"",VLOOKUP(AB19,$F$29:$P$38,8)*$B$19,0)+IF(AB20&lt;&gt;"",VLOOKUP(AB20,$F$29:$P$38,8)*$B$20,0)+IF(AB21&lt;&gt;"",VLOOKUP(AB21,$F$29:$P$38,8)*$B$21,0)+IF(AB22&lt;&gt;"",VLOOKUP(AB22,$F$29:$P$38,8)*$B$22,0)+IF(AB23&lt;&gt;"",VLOOKUP(AB23,$F$29:$P$38,8)*$B$23,0)+IF(AB24&lt;&gt;"",VLOOKUP(AB24,$F$29:$P$38,8)*$B$24,0)</f>
        <v>0</v>
      </c>
      <c r="AC25" s="8">
        <f>IF(AC10&lt;&gt;"",VLOOKUP(AC10,$F$29:$P$38,8)*$B$10,0)+IF(AC11&lt;&gt;"",VLOOKUP(AC11,$F$29:$P$38,8)*$B$11,0)+IF(AC12&lt;&gt;"",VLOOKUP(AC12,$F$29:$P$38,8)*$B$12,0)+IF(AC13&lt;&gt;"",VLOOKUP(AC13,$F$29:$P$38,8)*$B$13,0)+IF(AC14&lt;&gt;"",VLOOKUP(AC14,$F$29:$P$38,8)*$B$14,0)+IF(AC15&lt;&gt;"",VLOOKUP(AC15,$F$29:$P$38,8)*$B$15,0)+IF(AC16&lt;&gt;"",VLOOKUP(AC16,$F$29:$P$38,8)*$B$16,0)+IF(AC17&lt;&gt;"",VLOOKUP(AC17,$F$29:$P$38,8)*$B$17,0)+IF(AC18&lt;&gt;"",VLOOKUP(AC18,$F$29:$P$38,8)*$B$18,0)+IF(AC19&lt;&gt;"",VLOOKUP(AC19,$F$29:$P$38,8)*$B$19,0)+IF(AC20&lt;&gt;"",VLOOKUP(AC20,$F$29:$P$38,8)*$B$20,0)+IF(AC21&lt;&gt;"",VLOOKUP(AC21,$F$29:$P$38,8)*$B$21,0)+IF(AC22&lt;&gt;"",VLOOKUP(AC22,$F$29:$P$38,8)*$B$22,0)+IF(AC23&lt;&gt;"",VLOOKUP(AC23,$F$29:$P$38,8)*$B$23,0)+IF(AC24&lt;&gt;"",VLOOKUP(AC24,$F$29:$P$38,8)*$B$24,0)</f>
        <v>0</v>
      </c>
      <c r="AD25" s="8">
        <f t="shared" si="10"/>
        <v>0</v>
      </c>
      <c r="AE25" s="8">
        <f t="shared" si="10"/>
        <v>0</v>
      </c>
      <c r="AF25" s="8">
        <f>IF(AF10&lt;&gt;"",VLOOKUP(AF10,$F$29:$P$38,8)*$B$10,0)+IF(AF11&lt;&gt;"",VLOOKUP(AF11,$F$29:$P$38,8)*$B$11,0)+IF(AF12&lt;&gt;"",VLOOKUP(AF12,$F$29:$P$38,8)*$B$12,0)+IF(AF13&lt;&gt;"",VLOOKUP(AF13,$F$29:$P$38,8)*$B$13,0)+IF(AF14&lt;&gt;"",VLOOKUP(AF14,$F$29:$P$38,8)*$B$14,0)+IF(AF15&lt;&gt;"",VLOOKUP(AF15,$F$29:$P$38,8)*$B$15,0)+IF(AF16&lt;&gt;"",VLOOKUP(AF16,$F$29:$P$38,8)*$B$16,0)+IF(AF17&lt;&gt;"",VLOOKUP(AF17,$F$29:$P$38,8)*$B$17,0)+IF(AF18&lt;&gt;"",VLOOKUP(AF18,$F$29:$P$38,8)*$B$18,0)+IF(AF19&lt;&gt;"",VLOOKUP(AF19,$F$29:$P$38,8)*$B$19,0)+IF(AF20&lt;&gt;"",VLOOKUP(AF20,$F$29:$P$38,8)*$B$20,0)+IF(AF21&lt;&gt;"",VLOOKUP(AF21,$F$29:$P$38,8)*$B$21,0)+IF(AF22&lt;&gt;"",VLOOKUP(AF22,$F$29:$P$38,8)*$B$22,0)+IF(AF23&lt;&gt;"",VLOOKUP(AF23,$F$29:$P$38,8)*$B$23,0)+IF(AF24&lt;&gt;"",VLOOKUP(AF24,$F$29:$P$38,8)*$B$24,0)</f>
        <v>0</v>
      </c>
      <c r="AG25" s="1">
        <f>SUM(E25:AF25)</f>
        <v>0</v>
      </c>
      <c r="AH25" s="1">
        <f>AG25/4</f>
        <v>0</v>
      </c>
      <c r="AI25" s="1">
        <f t="shared" si="3"/>
        <v>0</v>
      </c>
    </row>
    <row r="26" spans="1:36" ht="16.5" customHeight="1">
      <c r="A26" s="28"/>
      <c r="B26" s="28"/>
      <c r="C26" s="29" t="s">
        <v>19</v>
      </c>
      <c r="D26" s="26"/>
      <c r="E26" s="8">
        <f>IF(E10&lt;&gt;"",VLOOKUP(E10,$F$29:$P$38,10)*$B$10,0)+IF(E11&lt;&gt;"",VLOOKUP(E11,$F$29:$P$38,10)*$B$11,0)+IF(E12&lt;&gt;"",VLOOKUP(E12,$F$29:$P$38,10)*$B$12,0)+IF(E13&lt;&gt;"",VLOOKUP(E13,$F$29:$P$38,10)*$B$13,0)+IF(E14&lt;&gt;"",VLOOKUP(E14,$F$29:$P$38,10)*$B$14,0)+IF(E15&lt;&gt;"",VLOOKUP(E15,$F$29:$P$38,10)*$B$15,0)+IF(E16&lt;&gt;"",VLOOKUP(E16,$F$29:$P$38,10)*$B$16,0)+IF(E17&lt;&gt;"",VLOOKUP(E17,$F$29:$P$38,10)*$B$17,0)+IF(E18&lt;&gt;"",VLOOKUP(E18,$F$29:$P$38,10)*$B$18,0)+IF(E19&lt;&gt;"",VLOOKUP(E19,$F$29:$P$38,10)*$B$19,0)+IF(E20&lt;&gt;"",VLOOKUP(E20,$F$29:$P$38,10)*$B$20,0)+IF(E21&lt;&gt;"",VLOOKUP(E21,$F$29:$P$38,10)*$B$21,0)+IF(E22&lt;&gt;"",VLOOKUP(E22,$F$29:$P$38,10)*$B$22,0)+IF(E23&lt;&gt;"",VLOOKUP(E23,$F$29:$P$38,10)*$B$23,0)+IF(E24&lt;&gt;"",VLOOKUP(E24,$F$29:$P$38,10)*$B$24,0)</f>
        <v>0</v>
      </c>
      <c r="F26" s="8">
        <f t="shared" ref="F26:AF26" si="11">IF(F10&lt;&gt;"",VLOOKUP(F10,$F$29:$P$38,10)*$B$10,0)+IF(F11&lt;&gt;"",VLOOKUP(F11,$F$29:$P$38,10)*$B$11,0)+IF(F12&lt;&gt;"",VLOOKUP(F12,$F$29:$P$38,10)*$B$12,0)+IF(F13&lt;&gt;"",VLOOKUP(F13,$F$29:$P$38,10)*$B$13,0)+IF(F14&lt;&gt;"",VLOOKUP(F14,$F$29:$P$38,10)*$B$14,0)+IF(F15&lt;&gt;"",VLOOKUP(F15,$F$29:$P$38,10)*$B$15,0)+IF(F16&lt;&gt;"",VLOOKUP(F16,$F$29:$P$38,10)*$B$16,0)+IF(F17&lt;&gt;"",VLOOKUP(F17,$F$29:$P$38,10)*$B$17,0)+IF(F18&lt;&gt;"",VLOOKUP(F18,$F$29:$P$38,10)*$B$18,0)+IF(F19&lt;&gt;"",VLOOKUP(F19,$F$29:$P$38,10)*$B$19,0)+IF(F20&lt;&gt;"",VLOOKUP(F20,$F$29:$P$38,10)*$B$20,0)+IF(F21&lt;&gt;"",VLOOKUP(F21,$F$29:$P$38,10)*$B$21,0)+IF(F22&lt;&gt;"",VLOOKUP(F22,$F$29:$P$38,10)*$B$22,0)+IF(F23&lt;&gt;"",VLOOKUP(F23,$F$29:$P$38,10)*$B$23,0)+IF(F24&lt;&gt;"",VLOOKUP(F24,$F$29:$P$38,10)*$B$24,0)</f>
        <v>0</v>
      </c>
      <c r="G26" s="8">
        <f t="shared" si="11"/>
        <v>0</v>
      </c>
      <c r="H26" s="8">
        <f t="shared" si="11"/>
        <v>0</v>
      </c>
      <c r="I26" s="8">
        <f t="shared" si="11"/>
        <v>0</v>
      </c>
      <c r="J26" s="8">
        <f t="shared" si="11"/>
        <v>0</v>
      </c>
      <c r="K26" s="8">
        <f t="shared" si="11"/>
        <v>0</v>
      </c>
      <c r="L26" s="8">
        <f t="shared" si="11"/>
        <v>0</v>
      </c>
      <c r="M26" s="8">
        <f t="shared" si="11"/>
        <v>0</v>
      </c>
      <c r="N26" s="8">
        <f t="shared" si="11"/>
        <v>0</v>
      </c>
      <c r="O26" s="8">
        <f t="shared" si="11"/>
        <v>0</v>
      </c>
      <c r="P26" s="8">
        <f t="shared" si="11"/>
        <v>0</v>
      </c>
      <c r="Q26" s="8">
        <f t="shared" si="11"/>
        <v>0</v>
      </c>
      <c r="R26" s="8">
        <f t="shared" si="11"/>
        <v>0</v>
      </c>
      <c r="S26" s="8">
        <f t="shared" si="11"/>
        <v>0</v>
      </c>
      <c r="T26" s="8">
        <f t="shared" si="11"/>
        <v>0</v>
      </c>
      <c r="U26" s="8">
        <f t="shared" si="11"/>
        <v>0</v>
      </c>
      <c r="V26" s="8">
        <f t="shared" si="11"/>
        <v>0</v>
      </c>
      <c r="W26" s="8">
        <f t="shared" si="11"/>
        <v>0</v>
      </c>
      <c r="X26" s="8">
        <f t="shared" si="11"/>
        <v>0</v>
      </c>
      <c r="Y26" s="8">
        <f t="shared" si="11"/>
        <v>0</v>
      </c>
      <c r="Z26" s="8">
        <f t="shared" si="11"/>
        <v>0</v>
      </c>
      <c r="AA26" s="8">
        <f>IF(AA10&lt;&gt;"",VLOOKUP(AA10,$F$29:$P$38,10)*$B$10,0)+IF(AA11&lt;&gt;"",VLOOKUP(AA11,$F$29:$P$38,10)*$B$11,0)+IF(AA12&lt;&gt;"",VLOOKUP(AA12,$F$29:$P$38,10)*$B$12,0)+IF(AA13&lt;&gt;"",VLOOKUP(AA13,$F$29:$P$38,10)*$B$13,0)+IF(AA14&lt;&gt;"",VLOOKUP(AA14,$F$29:$P$38,10)*$B$14,0)+IF(AA15&lt;&gt;"",VLOOKUP(AA15,$F$29:$P$38,10)*$B$15,0)+IF(AA16&lt;&gt;"",VLOOKUP(AA16,$F$29:$P$38,10)*$B$16,0)+IF(AA17&lt;&gt;"",VLOOKUP(AA17,$F$29:$P$38,10)*$B$17,0)+IF(AA18&lt;&gt;"",VLOOKUP(AA18,$F$29:$P$38,10)*$B$18,0)+IF(AA19&lt;&gt;"",VLOOKUP(AA19,$F$29:$P$38,10)*$B$19,0)+IF(AA20&lt;&gt;"",VLOOKUP(AA20,$F$29:$P$38,10)*$B$20,0)+IF(AA21&lt;&gt;"",VLOOKUP(AA21,$F$29:$P$38,10)*$B$21,0)+IF(AA22&lt;&gt;"",VLOOKUP(AA22,$F$29:$P$38,10)*$B$22,0)+IF(AA23&lt;&gt;"",VLOOKUP(AA23,$F$29:$P$38,10)*$B$23,0)+IF(AA24&lt;&gt;"",VLOOKUP(AA24,$F$29:$P$38,10)*$B$24,0)</f>
        <v>0</v>
      </c>
      <c r="AB26" s="8">
        <f>IF(AB10&lt;&gt;"",VLOOKUP(AB10,$F$29:$P$38,10)*$B$10,0)+IF(AB11&lt;&gt;"",VLOOKUP(AB11,$F$29:$P$38,10)*$B$11,0)+IF(AB12&lt;&gt;"",VLOOKUP(AB12,$F$29:$P$38,10)*$B$12,0)+IF(AB13&lt;&gt;"",VLOOKUP(AB13,$F$29:$P$38,10)*$B$13,0)+IF(AB14&lt;&gt;"",VLOOKUP(AB14,$F$29:$P$38,10)*$B$14,0)+IF(AB15&lt;&gt;"",VLOOKUP(AB15,$F$29:$P$38,10)*$B$15,0)+IF(AB16&lt;&gt;"",VLOOKUP(AB16,$F$29:$P$38,10)*$B$16,0)+IF(AB17&lt;&gt;"",VLOOKUP(AB17,$F$29:$P$38,10)*$B$17,0)+IF(AB18&lt;&gt;"",VLOOKUP(AB18,$F$29:$P$38,10)*$B$18,0)+IF(AB19&lt;&gt;"",VLOOKUP(AB19,$F$29:$P$38,10)*$B$19,0)+IF(AB20&lt;&gt;"",VLOOKUP(AB20,$F$29:$P$38,10)*$B$20,0)+IF(AB21&lt;&gt;"",VLOOKUP(AB21,$F$29:$P$38,10)*$B$21,0)+IF(AB22&lt;&gt;"",VLOOKUP(AB22,$F$29:$P$38,10)*$B$22,0)+IF(AB23&lt;&gt;"",VLOOKUP(AB23,$F$29:$P$38,10)*$B$23,0)+IF(AB24&lt;&gt;"",VLOOKUP(AB24,$F$29:$P$38,10)*$B$24,0)</f>
        <v>0</v>
      </c>
      <c r="AC26" s="8">
        <f>IF(AC10&lt;&gt;"",VLOOKUP(AC10,$F$29:$P$38,10)*$B$10,0)+IF(AC11&lt;&gt;"",VLOOKUP(AC11,$F$29:$P$38,10)*$B$11,0)+IF(AC12&lt;&gt;"",VLOOKUP(AC12,$F$29:$P$38,10)*$B$12,0)+IF(AC13&lt;&gt;"",VLOOKUP(AC13,$F$29:$P$38,10)*$B$13,0)+IF(AC14&lt;&gt;"",VLOOKUP(AC14,$F$29:$P$38,10)*$B$14,0)+IF(AC15&lt;&gt;"",VLOOKUP(AC15,$F$29:$P$38,10)*$B$15,0)+IF(AC16&lt;&gt;"",VLOOKUP(AC16,$F$29:$P$38,10)*$B$16,0)+IF(AC17&lt;&gt;"",VLOOKUP(AC17,$F$29:$P$38,10)*$B$17,0)+IF(AC18&lt;&gt;"",VLOOKUP(AC18,$F$29:$P$38,10)*$B$18,0)+IF(AC19&lt;&gt;"",VLOOKUP(AC19,$F$29:$P$38,10)*$B$19,0)+IF(AC20&lt;&gt;"",VLOOKUP(AC20,$F$29:$P$38,10)*$B$20,0)+IF(AC21&lt;&gt;"",VLOOKUP(AC21,$F$29:$P$38,10)*$B$21,0)+IF(AC22&lt;&gt;"",VLOOKUP(AC22,$F$29:$P$38,10)*$B$22,0)+IF(AC23&lt;&gt;"",VLOOKUP(AC23,$F$29:$P$38,10)*$B$23,0)+IF(AC24&lt;&gt;"",VLOOKUP(AC24,$F$29:$P$38,10)*$B$24,0)</f>
        <v>0</v>
      </c>
      <c r="AD26" s="8">
        <f t="shared" si="11"/>
        <v>0</v>
      </c>
      <c r="AE26" s="8">
        <f t="shared" si="11"/>
        <v>0</v>
      </c>
      <c r="AF26" s="8">
        <f t="shared" si="11"/>
        <v>0</v>
      </c>
      <c r="AG26" s="1"/>
      <c r="AH26" s="1"/>
      <c r="AI26" s="1"/>
    </row>
    <row r="27" spans="1:36" ht="16.5" customHeight="1">
      <c r="B27">
        <f>COUNTIF(B10:B24,1)</f>
        <v>0</v>
      </c>
    </row>
    <row r="28" spans="1:36" ht="16.5" customHeight="1">
      <c r="A28" s="25" t="s">
        <v>9</v>
      </c>
      <c r="F28" s="76" t="s">
        <v>56</v>
      </c>
      <c r="G28" s="77"/>
      <c r="H28" s="77"/>
      <c r="I28" s="77"/>
      <c r="J28" s="77"/>
      <c r="K28" s="77"/>
      <c r="L28" s="78"/>
      <c r="M28" s="68" t="s">
        <v>21</v>
      </c>
      <c r="N28" s="68"/>
      <c r="O28" s="68" t="s">
        <v>22</v>
      </c>
      <c r="P28" s="68"/>
      <c r="Q28" s="68" t="s">
        <v>23</v>
      </c>
      <c r="R28" s="68"/>
      <c r="T28" s="76" t="s">
        <v>17</v>
      </c>
      <c r="U28" s="81"/>
      <c r="V28" s="81"/>
      <c r="W28" s="81"/>
      <c r="X28" s="81"/>
      <c r="Y28" s="81"/>
      <c r="Z28" s="82"/>
      <c r="AA28" s="69"/>
      <c r="AB28" s="69"/>
    </row>
    <row r="29" spans="1:36" ht="16.5" customHeight="1">
      <c r="A29" s="30" t="s">
        <v>3</v>
      </c>
      <c r="F29" s="91" t="s">
        <v>24</v>
      </c>
      <c r="G29" s="81"/>
      <c r="H29" s="70" t="s">
        <v>35</v>
      </c>
      <c r="I29" s="70"/>
      <c r="J29" s="62" t="s">
        <v>34</v>
      </c>
      <c r="K29" s="70" t="s">
        <v>35</v>
      </c>
      <c r="L29" s="70"/>
      <c r="M29" s="74"/>
      <c r="N29" s="74"/>
      <c r="O29" s="69"/>
      <c r="P29" s="69"/>
      <c r="Q29" s="67">
        <f>M29+O29</f>
        <v>0</v>
      </c>
      <c r="R29" s="67"/>
    </row>
    <row r="30" spans="1:36" ht="16.5" customHeight="1">
      <c r="A30" s="30" t="s">
        <v>4</v>
      </c>
      <c r="F30" s="91" t="s">
        <v>25</v>
      </c>
      <c r="G30" s="81"/>
      <c r="H30" s="70" t="s">
        <v>35</v>
      </c>
      <c r="I30" s="70"/>
      <c r="J30" s="62" t="s">
        <v>34</v>
      </c>
      <c r="K30" s="70" t="s">
        <v>35</v>
      </c>
      <c r="L30" s="70"/>
      <c r="M30" s="69"/>
      <c r="N30" s="69"/>
      <c r="O30" s="69"/>
      <c r="P30" s="69"/>
      <c r="Q30" s="67">
        <f>M30+O30</f>
        <v>0</v>
      </c>
      <c r="R30" s="67"/>
      <c r="AA30" s="13"/>
      <c r="AB30" s="13"/>
      <c r="AC30" s="13"/>
      <c r="AD30" s="13"/>
      <c r="AE30" s="13"/>
      <c r="AF30" s="13"/>
      <c r="AG30" s="13"/>
    </row>
    <row r="31" spans="1:36" ht="16.5" customHeight="1">
      <c r="A31" s="30" t="s">
        <v>5</v>
      </c>
      <c r="F31" s="91" t="s">
        <v>26</v>
      </c>
      <c r="G31" s="81"/>
      <c r="H31" s="70" t="s">
        <v>35</v>
      </c>
      <c r="I31" s="70"/>
      <c r="J31" s="62" t="s">
        <v>34</v>
      </c>
      <c r="K31" s="70" t="s">
        <v>35</v>
      </c>
      <c r="L31" s="70"/>
      <c r="M31" s="69"/>
      <c r="N31" s="69"/>
      <c r="O31" s="69"/>
      <c r="P31" s="69"/>
      <c r="Q31" s="67">
        <f>M31+O31</f>
        <v>0</v>
      </c>
      <c r="R31" s="67"/>
      <c r="T31" t="s">
        <v>36</v>
      </c>
      <c r="Y31" s="63" t="s">
        <v>47</v>
      </c>
      <c r="Z31" s="63"/>
      <c r="AA31" s="63"/>
      <c r="AB31" s="63"/>
      <c r="AC31" s="63"/>
      <c r="AD31" s="63"/>
      <c r="AE31" s="63"/>
    </row>
    <row r="32" spans="1:36" ht="16.5" customHeight="1">
      <c r="A32" s="30" t="s">
        <v>6</v>
      </c>
      <c r="F32" s="91" t="s">
        <v>27</v>
      </c>
      <c r="G32" s="81"/>
      <c r="H32" s="70" t="s">
        <v>35</v>
      </c>
      <c r="I32" s="70"/>
      <c r="J32" s="62" t="s">
        <v>34</v>
      </c>
      <c r="K32" s="70" t="s">
        <v>35</v>
      </c>
      <c r="L32" s="70"/>
      <c r="M32" s="69"/>
      <c r="N32" s="69"/>
      <c r="O32" s="69"/>
      <c r="P32" s="69"/>
      <c r="Q32" s="67">
        <f t="shared" ref="Q32" si="12">M32+O32</f>
        <v>0</v>
      </c>
      <c r="R32" s="67"/>
    </row>
    <row r="33" spans="1:28" ht="16.5" customHeight="1">
      <c r="A33" s="7"/>
      <c r="B33" s="7"/>
      <c r="C33" s="7"/>
      <c r="D33" s="7"/>
      <c r="F33" s="91" t="s">
        <v>28</v>
      </c>
      <c r="G33" s="81"/>
      <c r="H33" s="70" t="s">
        <v>35</v>
      </c>
      <c r="I33" s="70"/>
      <c r="J33" s="62" t="s">
        <v>34</v>
      </c>
      <c r="K33" s="70" t="s">
        <v>35</v>
      </c>
      <c r="L33" s="70"/>
      <c r="M33" s="69"/>
      <c r="N33" s="69"/>
      <c r="O33" s="69"/>
      <c r="P33" s="69"/>
      <c r="Q33" s="67">
        <f t="shared" ref="Q33:Q38" si="13">M33+O33</f>
        <v>0</v>
      </c>
      <c r="R33" s="67"/>
      <c r="T33" s="88" t="s">
        <v>49</v>
      </c>
      <c r="U33" s="89"/>
      <c r="V33" s="89"/>
      <c r="W33" s="89"/>
      <c r="X33" s="89"/>
      <c r="Y33" s="89"/>
      <c r="Z33" s="90"/>
      <c r="AA33" s="86">
        <f>IF($AA$28&lt;&gt;"",ROUNDDOWN(SUM(AJ10:AJ24)/$AA$28/5,1),0)</f>
        <v>0</v>
      </c>
      <c r="AB33" s="87"/>
    </row>
    <row r="34" spans="1:28" ht="16.5" customHeight="1">
      <c r="A34" s="25" t="s">
        <v>20</v>
      </c>
      <c r="F34" s="91" t="s">
        <v>29</v>
      </c>
      <c r="G34" s="81"/>
      <c r="H34" s="70" t="s">
        <v>35</v>
      </c>
      <c r="I34" s="70"/>
      <c r="J34" s="62" t="s">
        <v>34</v>
      </c>
      <c r="K34" s="70" t="s">
        <v>35</v>
      </c>
      <c r="L34" s="70"/>
      <c r="M34" s="69"/>
      <c r="N34" s="69"/>
      <c r="O34" s="69"/>
      <c r="P34" s="69"/>
      <c r="Q34" s="67">
        <f t="shared" si="13"/>
        <v>0</v>
      </c>
      <c r="R34" s="67"/>
    </row>
    <row r="35" spans="1:28" ht="16.5" customHeight="1">
      <c r="A35" s="31"/>
      <c r="F35" s="91" t="s">
        <v>30</v>
      </c>
      <c r="G35" s="81"/>
      <c r="H35" s="70" t="s">
        <v>35</v>
      </c>
      <c r="I35" s="70"/>
      <c r="J35" s="12" t="s">
        <v>34</v>
      </c>
      <c r="K35" s="70" t="s">
        <v>35</v>
      </c>
      <c r="L35" s="70"/>
      <c r="M35" s="69"/>
      <c r="N35" s="69"/>
      <c r="O35" s="69"/>
      <c r="P35" s="69"/>
      <c r="Q35" s="67">
        <f t="shared" si="13"/>
        <v>0</v>
      </c>
      <c r="R35" s="67"/>
    </row>
    <row r="36" spans="1:28" ht="16.5" customHeight="1">
      <c r="A36" s="7"/>
      <c r="B36" s="7"/>
      <c r="C36" s="7"/>
      <c r="D36" s="7"/>
      <c r="F36" s="91" t="s">
        <v>31</v>
      </c>
      <c r="G36" s="81"/>
      <c r="H36" s="70" t="s">
        <v>35</v>
      </c>
      <c r="I36" s="70"/>
      <c r="J36" s="12" t="s">
        <v>34</v>
      </c>
      <c r="K36" s="70" t="s">
        <v>35</v>
      </c>
      <c r="L36" s="70"/>
      <c r="M36" s="69"/>
      <c r="N36" s="69"/>
      <c r="O36" s="69"/>
      <c r="P36" s="69"/>
      <c r="Q36" s="67">
        <f t="shared" si="13"/>
        <v>0</v>
      </c>
      <c r="R36" s="67"/>
    </row>
    <row r="37" spans="1:28" ht="16.5" customHeight="1">
      <c r="A37" s="7"/>
      <c r="B37" s="7"/>
      <c r="C37" s="7"/>
      <c r="D37" s="7"/>
      <c r="F37" s="91" t="s">
        <v>32</v>
      </c>
      <c r="G37" s="81"/>
      <c r="H37" s="70" t="s">
        <v>50</v>
      </c>
      <c r="I37" s="70"/>
      <c r="J37" s="12" t="s">
        <v>34</v>
      </c>
      <c r="K37" s="70" t="s">
        <v>35</v>
      </c>
      <c r="L37" s="70"/>
      <c r="M37" s="69"/>
      <c r="N37" s="69"/>
      <c r="O37" s="69"/>
      <c r="P37" s="69"/>
      <c r="Q37" s="67">
        <f t="shared" si="13"/>
        <v>0</v>
      </c>
      <c r="R37" s="67"/>
    </row>
    <row r="38" spans="1:28" ht="16.5" customHeight="1">
      <c r="A38" s="7"/>
      <c r="B38" s="7"/>
      <c r="C38" s="7"/>
      <c r="D38" s="7"/>
      <c r="F38" s="91" t="s">
        <v>33</v>
      </c>
      <c r="G38" s="70"/>
      <c r="H38" s="70" t="s">
        <v>50</v>
      </c>
      <c r="I38" s="70"/>
      <c r="J38" s="64" t="s">
        <v>34</v>
      </c>
      <c r="K38" s="70" t="s">
        <v>35</v>
      </c>
      <c r="L38" s="70"/>
      <c r="M38" s="69"/>
      <c r="N38" s="69"/>
      <c r="O38" s="69"/>
      <c r="P38" s="69"/>
      <c r="Q38" s="67">
        <f t="shared" si="13"/>
        <v>0</v>
      </c>
      <c r="R38" s="67"/>
    </row>
    <row r="40" spans="1:28" ht="16.5" customHeight="1">
      <c r="A40" s="5" t="s">
        <v>8</v>
      </c>
      <c r="B40" s="5"/>
      <c r="C40" s="6">
        <v>1</v>
      </c>
      <c r="D40" s="5" t="s">
        <v>57</v>
      </c>
    </row>
    <row r="41" spans="1:28" ht="16.5" customHeight="1">
      <c r="A41" s="5"/>
      <c r="B41" s="5"/>
      <c r="C41" s="6">
        <f>C40+1</f>
        <v>2</v>
      </c>
      <c r="D41" s="5" t="s">
        <v>15</v>
      </c>
    </row>
    <row r="42" spans="1:28" ht="16.5" customHeight="1">
      <c r="A42" s="5"/>
      <c r="B42" s="5"/>
      <c r="C42" s="6">
        <f>C41+1</f>
        <v>3</v>
      </c>
      <c r="D42" s="5" t="s">
        <v>16</v>
      </c>
    </row>
  </sheetData>
  <sheetProtection formatCells="0" formatColumns="0" formatRows="0" insertColumns="0" insertRows="0" insertHyperlinks="0" deleteColumns="0" deleteRows="0" sort="0"/>
  <mergeCells count="85">
    <mergeCell ref="F38:G38"/>
    <mergeCell ref="AG7:AG9"/>
    <mergeCell ref="AH7:AH9"/>
    <mergeCell ref="AI7:AI9"/>
    <mergeCell ref="K38:L38"/>
    <mergeCell ref="F29:G29"/>
    <mergeCell ref="F30:G30"/>
    <mergeCell ref="F31:G31"/>
    <mergeCell ref="F37:G37"/>
    <mergeCell ref="O31:P31"/>
    <mergeCell ref="M31:N31"/>
    <mergeCell ref="K31:L31"/>
    <mergeCell ref="K37:L37"/>
    <mergeCell ref="F33:G33"/>
    <mergeCell ref="F32:G32"/>
    <mergeCell ref="F34:G34"/>
    <mergeCell ref="F35:G35"/>
    <mergeCell ref="F36:G36"/>
    <mergeCell ref="H35:I35"/>
    <mergeCell ref="H36:I36"/>
    <mergeCell ref="H34:I34"/>
    <mergeCell ref="M34:N34"/>
    <mergeCell ref="O34:P34"/>
    <mergeCell ref="K34:L34"/>
    <mergeCell ref="K36:L36"/>
    <mergeCell ref="M35:N35"/>
    <mergeCell ref="O35:P35"/>
    <mergeCell ref="K35:L35"/>
    <mergeCell ref="AA33:AB33"/>
    <mergeCell ref="T33:Z33"/>
    <mergeCell ref="H33:I33"/>
    <mergeCell ref="K32:L32"/>
    <mergeCell ref="K33:L33"/>
    <mergeCell ref="M33:N33"/>
    <mergeCell ref="O33:P33"/>
    <mergeCell ref="Q33:R33"/>
    <mergeCell ref="R3:AI3"/>
    <mergeCell ref="R5:AI5"/>
    <mergeCell ref="F28:L28"/>
    <mergeCell ref="M28:N28"/>
    <mergeCell ref="AA28:AB28"/>
    <mergeCell ref="S7:Y7"/>
    <mergeCell ref="Z7:AF7"/>
    <mergeCell ref="T28:Z28"/>
    <mergeCell ref="L7:R7"/>
    <mergeCell ref="G3:K3"/>
    <mergeCell ref="N3:Q3"/>
    <mergeCell ref="N5:Q5"/>
    <mergeCell ref="E7:K7"/>
    <mergeCell ref="A3:E3"/>
    <mergeCell ref="A7:A9"/>
    <mergeCell ref="C7:C9"/>
    <mergeCell ref="D7:D9"/>
    <mergeCell ref="B7:B9"/>
    <mergeCell ref="K30:L30"/>
    <mergeCell ref="O29:P29"/>
    <mergeCell ref="O32:P32"/>
    <mergeCell ref="M32:N32"/>
    <mergeCell ref="H32:I32"/>
    <mergeCell ref="M29:N29"/>
    <mergeCell ref="M30:N30"/>
    <mergeCell ref="O28:P28"/>
    <mergeCell ref="H29:I29"/>
    <mergeCell ref="H30:I30"/>
    <mergeCell ref="H31:I31"/>
    <mergeCell ref="O30:P30"/>
    <mergeCell ref="K29:L29"/>
    <mergeCell ref="Q36:R36"/>
    <mergeCell ref="Q37:R37"/>
    <mergeCell ref="Q38:R38"/>
    <mergeCell ref="M38:N38"/>
    <mergeCell ref="H38:I38"/>
    <mergeCell ref="O38:P38"/>
    <mergeCell ref="M36:N36"/>
    <mergeCell ref="O36:P36"/>
    <mergeCell ref="M37:N37"/>
    <mergeCell ref="O37:P37"/>
    <mergeCell ref="H37:I37"/>
    <mergeCell ref="Q34:R34"/>
    <mergeCell ref="Q35:R35"/>
    <mergeCell ref="Q28:R28"/>
    <mergeCell ref="Q29:R29"/>
    <mergeCell ref="Q31:R31"/>
    <mergeCell ref="Q30:R30"/>
    <mergeCell ref="Q32:R32"/>
  </mergeCells>
  <phoneticPr fontId="2"/>
  <conditionalFormatting sqref="E25">
    <cfRule type="cellIs" dxfId="3" priority="7" stopIfTrue="1" operator="lessThan">
      <formula>24</formula>
    </cfRule>
  </conditionalFormatting>
  <conditionalFormatting sqref="E26">
    <cfRule type="cellIs" dxfId="2" priority="4" stopIfTrue="1" operator="lessThan">
      <formula>9</formula>
    </cfRule>
  </conditionalFormatting>
  <conditionalFormatting sqref="F25:AF25">
    <cfRule type="cellIs" dxfId="1" priority="2" stopIfTrue="1" operator="lessThan">
      <formula>24</formula>
    </cfRule>
  </conditionalFormatting>
  <conditionalFormatting sqref="F26:AF26">
    <cfRule type="cellIs" dxfId="0" priority="1" stopIfTrue="1" operator="lessThan">
      <formula>9</formula>
    </cfRule>
  </conditionalFormatting>
  <dataValidations count="3">
    <dataValidation type="list" allowBlank="1" showInputMessage="1" showErrorMessage="1" sqref="E10:AF24">
      <formula1>"①,②,③,④,⑤,⑥,⑦,⑧,⑨,⑩"</formula1>
    </dataValidation>
    <dataValidation type="list" allowBlank="1" showInputMessage="1" showErrorMessage="1" sqref="C10:C24">
      <formula1>"Ａ,Ｂ,Ｃ,Ｄ"</formula1>
    </dataValidation>
    <dataValidation type="list" allowBlank="1" showInputMessage="1" showErrorMessage="1" sqref="A10:A24">
      <formula1>"管理者,代表者,計画作成責任者,計画作成担当者,サービス提供責任者,介護支援専門員,生活相談員,支援相談員,介護従事者,看護職員,機能訓練指導員,理学療法士,作業療法士,言語聴覚士,オペレーター,医師,薬剤師,栄養士,調理員,事務員"</formula1>
    </dataValidation>
  </dataValidations>
  <pageMargins left="0.39370078740157483" right="0.19685039370078741" top="0.78740157480314965" bottom="0.19685039370078741" header="0.51181102362204722" footer="0.51181102362204722"/>
  <pageSetup paperSize="9" scale="82" orientation="landscape" r:id="rId1"/>
  <headerFooter alignWithMargins="0"/>
  <ignoredErrors>
    <ignoredError sqref="Q3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zoomScaleNormal="100" workbookViewId="0">
      <selection activeCell="E13" sqref="E13"/>
    </sheetView>
  </sheetViews>
  <sheetFormatPr defaultRowHeight="15" customHeight="1"/>
  <cols>
    <col min="1" max="1" width="3.7109375" style="19" bestFit="1" customWidth="1"/>
    <col min="2" max="2" width="5.5703125" style="19" customWidth="1"/>
    <col min="3" max="3" width="2.140625" style="17" customWidth="1"/>
    <col min="4" max="4" width="4.140625" style="19" customWidth="1"/>
    <col min="5" max="5" width="5.7109375" style="19" customWidth="1"/>
    <col min="6" max="13" width="2.5703125" style="19" customWidth="1"/>
    <col min="14" max="14" width="2.42578125" style="19" customWidth="1"/>
    <col min="15" max="54" width="2.5703125" style="19" customWidth="1"/>
    <col min="55" max="16384" width="9.140625" style="19"/>
  </cols>
  <sheetData>
    <row r="1" spans="1:54" s="17" customFormat="1" ht="15" customHeight="1">
      <c r="A1" s="14"/>
      <c r="B1" s="15"/>
      <c r="C1" s="15"/>
      <c r="D1" s="15"/>
      <c r="E1" s="15"/>
      <c r="F1" s="16"/>
      <c r="G1" s="100">
        <v>1</v>
      </c>
      <c r="H1" s="100"/>
      <c r="I1" s="100">
        <v>2</v>
      </c>
      <c r="J1" s="100"/>
      <c r="K1" s="100">
        <v>3</v>
      </c>
      <c r="L1" s="100"/>
      <c r="M1" s="99">
        <v>4</v>
      </c>
      <c r="N1" s="99"/>
      <c r="O1" s="99">
        <v>5</v>
      </c>
      <c r="P1" s="99"/>
      <c r="Q1" s="98">
        <v>6</v>
      </c>
      <c r="R1" s="99"/>
      <c r="S1" s="99">
        <v>7</v>
      </c>
      <c r="T1" s="99"/>
      <c r="U1" s="99">
        <v>8</v>
      </c>
      <c r="V1" s="99"/>
      <c r="W1" s="99">
        <v>9</v>
      </c>
      <c r="X1" s="99"/>
      <c r="Y1" s="99">
        <v>10</v>
      </c>
      <c r="Z1" s="99"/>
      <c r="AA1" s="99">
        <v>11</v>
      </c>
      <c r="AB1" s="99"/>
      <c r="AC1" s="99">
        <v>12</v>
      </c>
      <c r="AD1" s="99"/>
      <c r="AE1" s="99">
        <v>13</v>
      </c>
      <c r="AF1" s="99"/>
      <c r="AG1" s="99">
        <v>14</v>
      </c>
      <c r="AH1" s="99"/>
      <c r="AI1" s="99">
        <v>15</v>
      </c>
      <c r="AJ1" s="99"/>
      <c r="AK1" s="99">
        <v>16</v>
      </c>
      <c r="AL1" s="99"/>
      <c r="AM1" s="99">
        <v>17</v>
      </c>
      <c r="AN1" s="99"/>
      <c r="AO1" s="99">
        <v>18</v>
      </c>
      <c r="AP1" s="99"/>
      <c r="AQ1" s="100">
        <v>19</v>
      </c>
      <c r="AR1" s="100"/>
      <c r="AS1" s="100">
        <v>20</v>
      </c>
      <c r="AT1" s="100"/>
      <c r="AU1" s="100">
        <v>21</v>
      </c>
      <c r="AV1" s="100"/>
      <c r="AW1" s="100">
        <v>22</v>
      </c>
      <c r="AX1" s="100"/>
      <c r="AY1" s="100">
        <v>23</v>
      </c>
      <c r="AZ1" s="100"/>
      <c r="BA1" s="100">
        <v>24</v>
      </c>
      <c r="BB1" s="100"/>
    </row>
    <row r="2" spans="1:54" ht="15" customHeight="1">
      <c r="A2" s="18" t="s">
        <v>40</v>
      </c>
      <c r="B2" s="95">
        <v>0</v>
      </c>
      <c r="C2" s="97"/>
      <c r="D2" s="12" t="s">
        <v>41</v>
      </c>
      <c r="E2" s="95">
        <v>0</v>
      </c>
      <c r="F2" s="97"/>
      <c r="G2" s="33"/>
      <c r="H2" s="33"/>
      <c r="I2" s="33"/>
      <c r="J2" s="33"/>
      <c r="K2" s="33"/>
      <c r="L2" s="34"/>
      <c r="M2" s="33"/>
      <c r="N2" s="33"/>
      <c r="O2" s="35"/>
      <c r="P2" s="33"/>
      <c r="Q2" s="33"/>
      <c r="R2" s="33"/>
      <c r="S2" s="33"/>
      <c r="T2" s="33"/>
      <c r="U2" s="36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7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8"/>
    </row>
    <row r="3" spans="1:54" ht="15" customHeight="1">
      <c r="A3" s="18" t="s">
        <v>42</v>
      </c>
      <c r="B3" s="95">
        <v>0</v>
      </c>
      <c r="C3" s="97"/>
      <c r="D3" s="12" t="s">
        <v>41</v>
      </c>
      <c r="E3" s="95">
        <v>0</v>
      </c>
      <c r="F3" s="97"/>
      <c r="G3" s="39"/>
      <c r="H3" s="39"/>
      <c r="I3" s="39"/>
      <c r="J3" s="39"/>
      <c r="K3" s="39"/>
      <c r="L3" s="40"/>
      <c r="M3" s="39"/>
      <c r="N3" s="39"/>
      <c r="O3" s="41"/>
      <c r="P3" s="39"/>
      <c r="Q3" s="39"/>
      <c r="R3" s="39"/>
      <c r="S3" s="39"/>
      <c r="T3" s="39"/>
      <c r="U3" s="39"/>
      <c r="V3" s="39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43"/>
    </row>
    <row r="4" spans="1:54" ht="15" customHeight="1">
      <c r="A4" s="18" t="s">
        <v>43</v>
      </c>
      <c r="B4" s="95">
        <v>0</v>
      </c>
      <c r="C4" s="97"/>
      <c r="D4" s="12" t="s">
        <v>41</v>
      </c>
      <c r="E4" s="95">
        <v>0</v>
      </c>
      <c r="F4" s="97"/>
      <c r="G4" s="44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45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43"/>
    </row>
    <row r="5" spans="1:54" ht="15" customHeight="1">
      <c r="A5" s="18" t="s">
        <v>44</v>
      </c>
      <c r="B5" s="95">
        <v>0</v>
      </c>
      <c r="C5" s="96"/>
      <c r="D5" s="12" t="s">
        <v>41</v>
      </c>
      <c r="E5" s="95">
        <v>0</v>
      </c>
      <c r="F5" s="97"/>
      <c r="G5" s="39"/>
      <c r="H5" s="39"/>
      <c r="I5" s="39"/>
      <c r="J5" s="39"/>
      <c r="K5" s="39"/>
      <c r="L5" s="40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43"/>
    </row>
    <row r="6" spans="1:54" ht="15" customHeight="1">
      <c r="A6" s="18" t="s">
        <v>45</v>
      </c>
      <c r="B6" s="95">
        <v>0</v>
      </c>
      <c r="C6" s="96"/>
      <c r="D6" s="12" t="s">
        <v>46</v>
      </c>
      <c r="E6" s="95">
        <v>0</v>
      </c>
      <c r="F6" s="97"/>
      <c r="G6" s="36"/>
      <c r="H6" s="39"/>
      <c r="I6" s="46"/>
      <c r="J6" s="42"/>
      <c r="K6" s="42"/>
      <c r="L6" s="47"/>
      <c r="M6" s="42"/>
      <c r="N6" s="42"/>
      <c r="O6" s="48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5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3"/>
    </row>
    <row r="7" spans="1:54" ht="15" customHeight="1">
      <c r="A7" s="18" t="s">
        <v>51</v>
      </c>
      <c r="B7" s="95">
        <v>0</v>
      </c>
      <c r="C7" s="96"/>
      <c r="D7" s="64" t="s">
        <v>34</v>
      </c>
      <c r="E7" s="95">
        <v>0</v>
      </c>
      <c r="F7" s="96"/>
      <c r="G7" s="39"/>
      <c r="H7" s="39"/>
      <c r="I7" s="39"/>
      <c r="J7" s="39"/>
      <c r="K7" s="39"/>
      <c r="L7" s="40"/>
      <c r="M7" s="39"/>
      <c r="N7" s="39"/>
      <c r="O7" s="49"/>
      <c r="P7" s="50"/>
      <c r="Q7" s="39"/>
      <c r="R7" s="39"/>
      <c r="S7" s="39"/>
      <c r="T7" s="51"/>
      <c r="U7" s="51"/>
      <c r="V7" s="51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43"/>
    </row>
    <row r="8" spans="1:54" ht="15" customHeight="1">
      <c r="A8" s="18" t="s">
        <v>52</v>
      </c>
      <c r="B8" s="95">
        <v>0</v>
      </c>
      <c r="C8" s="96"/>
      <c r="D8" s="64" t="s">
        <v>34</v>
      </c>
      <c r="E8" s="95">
        <v>0</v>
      </c>
      <c r="F8" s="96"/>
      <c r="G8" s="39"/>
      <c r="H8" s="39"/>
      <c r="I8" s="39"/>
      <c r="J8" s="39"/>
      <c r="K8" s="39"/>
      <c r="L8" s="40"/>
      <c r="M8" s="39"/>
      <c r="N8" s="39"/>
      <c r="O8" s="41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43"/>
    </row>
    <row r="9" spans="1:54" ht="15" customHeight="1">
      <c r="A9" s="21" t="s">
        <v>53</v>
      </c>
      <c r="B9" s="95">
        <v>0</v>
      </c>
      <c r="C9" s="96"/>
      <c r="D9" s="64" t="s">
        <v>34</v>
      </c>
      <c r="E9" s="95">
        <v>0</v>
      </c>
      <c r="F9" s="96"/>
      <c r="G9" s="52"/>
      <c r="H9" s="52"/>
      <c r="I9" s="52"/>
      <c r="J9" s="52"/>
      <c r="K9" s="52"/>
      <c r="L9" s="53"/>
      <c r="M9" s="39"/>
      <c r="N9" s="39"/>
      <c r="O9" s="54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5"/>
    </row>
    <row r="10" spans="1:54" ht="15" customHeight="1">
      <c r="A10" s="18" t="s">
        <v>54</v>
      </c>
      <c r="B10" s="95">
        <v>0</v>
      </c>
      <c r="C10" s="96"/>
      <c r="D10" s="64" t="s">
        <v>34</v>
      </c>
      <c r="E10" s="95">
        <v>0</v>
      </c>
      <c r="F10" s="96"/>
      <c r="G10" s="66"/>
      <c r="H10" s="52"/>
      <c r="I10" s="52"/>
      <c r="J10" s="52"/>
      <c r="K10" s="52"/>
      <c r="L10" s="53"/>
      <c r="M10" s="52"/>
      <c r="N10" s="52"/>
      <c r="O10" s="54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5"/>
    </row>
    <row r="11" spans="1:54" ht="15" customHeight="1">
      <c r="A11" s="18" t="s">
        <v>55</v>
      </c>
      <c r="B11" s="95">
        <v>0</v>
      </c>
      <c r="C11" s="96"/>
      <c r="D11" s="64" t="s">
        <v>34</v>
      </c>
      <c r="E11" s="95">
        <v>0</v>
      </c>
      <c r="F11" s="96"/>
      <c r="G11" s="65"/>
      <c r="H11" s="56"/>
      <c r="I11" s="56"/>
      <c r="J11" s="56"/>
      <c r="K11" s="56"/>
      <c r="L11" s="57"/>
      <c r="M11" s="56"/>
      <c r="N11" s="56"/>
      <c r="O11" s="58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9"/>
    </row>
    <row r="13" spans="1:54" ht="15" customHeight="1">
      <c r="L13" s="22"/>
      <c r="M13" s="22"/>
      <c r="N13" s="19" t="s">
        <v>37</v>
      </c>
      <c r="U13" s="23"/>
      <c r="V13" s="23"/>
      <c r="W13" s="19" t="s">
        <v>38</v>
      </c>
      <c r="AA13" s="24"/>
      <c r="AB13" s="24"/>
      <c r="AC13" s="19" t="s">
        <v>39</v>
      </c>
    </row>
    <row r="15" spans="1:54" ht="15" customHeight="1">
      <c r="B15" s="17"/>
      <c r="C15" s="19"/>
      <c r="D15" s="20"/>
      <c r="E15" s="20"/>
      <c r="F15" s="20"/>
      <c r="G15" s="20"/>
      <c r="H15" s="20"/>
      <c r="I15" s="20"/>
      <c r="J15" s="20"/>
      <c r="K15" s="20"/>
      <c r="L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7" spans="3:3" ht="15" customHeight="1">
      <c r="C17" s="19"/>
    </row>
    <row r="18" spans="3:3" ht="15" customHeight="1">
      <c r="C18" s="19"/>
    </row>
    <row r="19" spans="3:3" ht="15" customHeight="1">
      <c r="C19" s="19"/>
    </row>
    <row r="20" spans="3:3" ht="15" customHeight="1">
      <c r="C20" s="19"/>
    </row>
    <row r="21" spans="3:3" ht="15" customHeight="1">
      <c r="C21" s="19"/>
    </row>
    <row r="22" spans="3:3" ht="15" customHeight="1">
      <c r="C22" s="19"/>
    </row>
    <row r="23" spans="3:3" ht="15" customHeight="1">
      <c r="C23" s="19"/>
    </row>
    <row r="24" spans="3:3" ht="15" customHeight="1">
      <c r="C24" s="19"/>
    </row>
    <row r="25" spans="3:3" ht="15" customHeight="1">
      <c r="C25" s="19"/>
    </row>
    <row r="26" spans="3:3" ht="15" customHeight="1">
      <c r="C26" s="19"/>
    </row>
  </sheetData>
  <mergeCells count="44">
    <mergeCell ref="W1:X1"/>
    <mergeCell ref="Y1:Z1"/>
    <mergeCell ref="AA1:AB1"/>
    <mergeCell ref="AC1:AD1"/>
    <mergeCell ref="AW1:AX1"/>
    <mergeCell ref="AY1:AZ1"/>
    <mergeCell ref="BA1:BB1"/>
    <mergeCell ref="G1:H1"/>
    <mergeCell ref="AM1:AN1"/>
    <mergeCell ref="AO1:AP1"/>
    <mergeCell ref="AQ1:AR1"/>
    <mergeCell ref="AS1:AT1"/>
    <mergeCell ref="AE1:AF1"/>
    <mergeCell ref="AG1:AH1"/>
    <mergeCell ref="AU1:AV1"/>
    <mergeCell ref="I1:J1"/>
    <mergeCell ref="K1:L1"/>
    <mergeCell ref="M1:N1"/>
    <mergeCell ref="AI1:AJ1"/>
    <mergeCell ref="AK1:AL1"/>
    <mergeCell ref="O1:P1"/>
    <mergeCell ref="Q1:R1"/>
    <mergeCell ref="S1:T1"/>
    <mergeCell ref="U1:V1"/>
    <mergeCell ref="B2:C2"/>
    <mergeCell ref="E2:F2"/>
    <mergeCell ref="B3:C3"/>
    <mergeCell ref="E3:F3"/>
    <mergeCell ref="B4:C4"/>
    <mergeCell ref="E4:F4"/>
    <mergeCell ref="B5:C5"/>
    <mergeCell ref="E5:F5"/>
    <mergeCell ref="B8:C8"/>
    <mergeCell ref="E8:F8"/>
    <mergeCell ref="B6:C6"/>
    <mergeCell ref="E6:F6"/>
    <mergeCell ref="B7:C7"/>
    <mergeCell ref="E7:F7"/>
    <mergeCell ref="B9:C9"/>
    <mergeCell ref="E9:F9"/>
    <mergeCell ref="B10:C10"/>
    <mergeCell ref="E10:F10"/>
    <mergeCell ref="B11:C11"/>
    <mergeCell ref="E11:F11"/>
  </mergeCells>
  <phoneticPr fontId="2"/>
  <pageMargins left="0.4" right="0.2800000000000000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勤務形態一覧</vt:lpstr>
      <vt:lpstr>勤務パターン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hiroko-ponie</dc:creator>
  <cp:keywords/>
  <dc:description/>
  <cp:lastModifiedBy>zzz</cp:lastModifiedBy>
  <cp:revision>0</cp:revision>
  <cp:lastPrinted>2018-08-17T04:20:24Z</cp:lastPrinted>
  <dcterms:created xsi:type="dcterms:W3CDTF">1601-01-01T00:00:00Z</dcterms:created>
  <dcterms:modified xsi:type="dcterms:W3CDTF">2024-04-26T06:12:42Z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1943461884</vt:i4>
  </property>
  <property fmtid="{D5CDD505-2E9C-101B-9397-08002B2CF9AE}" pid="3" name="_EmailSubject">
    <vt:lpwstr>田園調布南GHの変更届添付資料送付について</vt:lpwstr>
  </property>
  <property fmtid="{D5CDD505-2E9C-101B-9397-08002B2CF9AE}" pid="4" name="_AuthorEmail">
    <vt:lpwstr>yoshihisa_fukunaga@shunpukai.com</vt:lpwstr>
  </property>
  <property fmtid="{D5CDD505-2E9C-101B-9397-08002B2CF9AE}" pid="5" name="_AuthorEmailDisplayName">
    <vt:lpwstr>福永　祥尚</vt:lpwstr>
  </property>
  <property fmtid="{D5CDD505-2E9C-101B-9397-08002B2CF9AE}" pid="6" name="_ReviewingToolsShownOnce">
    <vt:lpwstr/>
  </property>
</Properties>
</file>